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tD\Desktop\"/>
    </mc:Choice>
  </mc:AlternateContent>
  <xr:revisionPtr revIDLastSave="0" documentId="8_{16D93D01-DF1C-4CA2-BE41-21D5E0697135}" xr6:coauthVersionLast="43" xr6:coauthVersionMax="43" xr10:uidLastSave="{00000000-0000-0000-0000-000000000000}"/>
  <bookViews>
    <workbookView xWindow="-67910" yWindow="2730" windowWidth="21600" windowHeight="11420" firstSheet="1" activeTab="1" xr2:uid="{00000000-000D-0000-FFFF-FFFF00000000}"/>
  </bookViews>
  <sheets>
    <sheet name="PT Calculator" sheetId="3" state="hidden" r:id="rId1"/>
    <sheet name="Combo Calculator" sheetId="4" r:id="rId2"/>
    <sheet name="Zoom Tables" sheetId="7" state="hidden" r:id="rId3"/>
    <sheet name="Zoom Curves" sheetId="8" state="hidden" r:id="rId4"/>
    <sheet name="MANUAL Zoom Curves" sheetId="9" state="hidden" r:id="rId5"/>
    <sheet name="Focus Calculator" sheetId="10" state="hidden" r:id="rId6"/>
    <sheet name="Focus Chart" sheetId="11" state="hidden" r:id="rId7"/>
    <sheet name="ORIGINAL" sheetId="12" state="hidden" r:id="rId8"/>
    <sheet name="Zoom MM Equivalents" sheetId="13" state="hidden" r:id="rId9"/>
    <sheet name="BRC-X1000" sheetId="14" state="hidden" r:id="rId10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8" i="4" l="1"/>
  <c r="G18" i="4"/>
  <c r="I7" i="4"/>
  <c r="I6" i="4"/>
  <c r="N76" i="14"/>
  <c r="O61" i="14"/>
  <c r="O60" i="14"/>
  <c r="O59" i="14"/>
  <c r="O58" i="14"/>
  <c r="O57" i="14"/>
  <c r="O56" i="14"/>
  <c r="O55" i="14"/>
  <c r="O54" i="14"/>
  <c r="O53" i="14"/>
  <c r="O52" i="14"/>
  <c r="O51" i="14"/>
  <c r="O50" i="14"/>
  <c r="O43" i="14"/>
  <c r="P42" i="14" s="1"/>
  <c r="R42" i="14"/>
  <c r="R41" i="14" s="1"/>
  <c r="R40" i="14" s="1"/>
  <c r="R39" i="14" s="1"/>
  <c r="R38" i="14" s="1"/>
  <c r="R37" i="14" s="1"/>
  <c r="R36" i="14" s="1"/>
  <c r="R35" i="14" s="1"/>
  <c r="R34" i="14" s="1"/>
  <c r="R33" i="14" s="1"/>
  <c r="O42" i="14"/>
  <c r="P41" i="14" s="1"/>
  <c r="O41" i="14"/>
  <c r="P40" i="14" s="1"/>
  <c r="O40" i="14"/>
  <c r="P39" i="14" s="1"/>
  <c r="O39" i="14"/>
  <c r="P38" i="14" s="1"/>
  <c r="O38" i="14"/>
  <c r="P37" i="14" s="1"/>
  <c r="O37" i="14"/>
  <c r="P36" i="14" s="1"/>
  <c r="O36" i="14"/>
  <c r="P35" i="14" s="1"/>
  <c r="O35" i="14"/>
  <c r="P34" i="14" s="1"/>
  <c r="O34" i="14"/>
  <c r="P33" i="14" s="1"/>
  <c r="O33" i="14"/>
  <c r="P32" i="14" s="1"/>
  <c r="Q32" i="14" s="1"/>
  <c r="O32" i="14"/>
  <c r="Q22" i="14"/>
  <c r="D37" i="13"/>
  <c r="D36" i="13"/>
  <c r="D35" i="13"/>
  <c r="D34" i="13"/>
  <c r="D33" i="13"/>
  <c r="D32" i="13"/>
  <c r="D31" i="13"/>
  <c r="D30" i="13"/>
  <c r="D29" i="13"/>
  <c r="D28" i="13"/>
  <c r="D27" i="13"/>
  <c r="C27" i="13"/>
  <c r="D26" i="13"/>
  <c r="C26" i="13"/>
  <c r="D25" i="13"/>
  <c r="C25" i="13"/>
  <c r="D24" i="13"/>
  <c r="C24" i="13"/>
  <c r="D23" i="13"/>
  <c r="C23" i="13"/>
  <c r="D22" i="13"/>
  <c r="C22" i="13"/>
  <c r="D21" i="13"/>
  <c r="C21" i="13"/>
  <c r="D20" i="13"/>
  <c r="C20" i="13"/>
  <c r="D19" i="13"/>
  <c r="C19" i="13"/>
  <c r="B19" i="13"/>
  <c r="D18" i="13"/>
  <c r="C18" i="13"/>
  <c r="B18" i="13"/>
  <c r="D17" i="13"/>
  <c r="C17" i="13"/>
  <c r="B17" i="13"/>
  <c r="D16" i="13"/>
  <c r="C16" i="13"/>
  <c r="B16" i="13"/>
  <c r="D15" i="13"/>
  <c r="C15" i="13"/>
  <c r="B15" i="13"/>
  <c r="D14" i="13"/>
  <c r="C14" i="13"/>
  <c r="B14" i="13"/>
  <c r="D13" i="13"/>
  <c r="C13" i="13"/>
  <c r="B13" i="13"/>
  <c r="D12" i="13"/>
  <c r="C12" i="13"/>
  <c r="B12" i="13"/>
  <c r="D11" i="13"/>
  <c r="C11" i="13"/>
  <c r="B11" i="13"/>
  <c r="D10" i="13"/>
  <c r="C10" i="13"/>
  <c r="B10" i="13"/>
  <c r="D9" i="13"/>
  <c r="C9" i="13"/>
  <c r="B9" i="13"/>
  <c r="D8" i="13"/>
  <c r="C8" i="13"/>
  <c r="B8" i="13"/>
  <c r="E4" i="13"/>
  <c r="E3" i="13"/>
  <c r="E2" i="13"/>
  <c r="D13" i="9"/>
  <c r="D12" i="9"/>
  <c r="D11" i="9"/>
  <c r="D10" i="9"/>
  <c r="D9" i="9"/>
  <c r="D8" i="9"/>
  <c r="D7" i="9"/>
  <c r="D6" i="9"/>
  <c r="D5" i="9"/>
  <c r="D4" i="9"/>
  <c r="D3" i="9"/>
  <c r="F13" i="8"/>
  <c r="D13" i="8"/>
  <c r="C13" i="8"/>
  <c r="F12" i="8"/>
  <c r="D12" i="8"/>
  <c r="C12" i="8"/>
  <c r="F11" i="8"/>
  <c r="D11" i="8"/>
  <c r="C11" i="8"/>
  <c r="F10" i="8"/>
  <c r="D10" i="8"/>
  <c r="C10" i="8"/>
  <c r="F9" i="8"/>
  <c r="D9" i="8"/>
  <c r="C9" i="8"/>
  <c r="F8" i="8"/>
  <c r="D8" i="8"/>
  <c r="C8" i="8"/>
  <c r="F7" i="8"/>
  <c r="D7" i="8"/>
  <c r="C7" i="8"/>
  <c r="F6" i="8"/>
  <c r="D6" i="8"/>
  <c r="C6" i="8"/>
  <c r="F5" i="8"/>
  <c r="D5" i="8"/>
  <c r="C5" i="8"/>
  <c r="F4" i="8"/>
  <c r="D4" i="8"/>
  <c r="C4" i="8"/>
  <c r="F3" i="8"/>
  <c r="D3" i="8"/>
  <c r="C3" i="8"/>
  <c r="F2" i="8"/>
  <c r="D2" i="8"/>
  <c r="C2" i="8"/>
  <c r="M32" i="7"/>
  <c r="M31" i="7"/>
  <c r="M30" i="7"/>
  <c r="M29" i="7"/>
  <c r="M28" i="7"/>
  <c r="M27" i="7"/>
  <c r="M26" i="7"/>
  <c r="M25" i="7"/>
  <c r="M24" i="7"/>
  <c r="M23" i="7"/>
  <c r="M22" i="7"/>
  <c r="I22" i="7"/>
  <c r="H22" i="7"/>
  <c r="M21" i="7"/>
  <c r="I21" i="7"/>
  <c r="H21" i="7"/>
  <c r="M20" i="7"/>
  <c r="H20" i="7"/>
  <c r="I20" i="7" s="1"/>
  <c r="M19" i="7"/>
  <c r="I19" i="7"/>
  <c r="H19" i="7"/>
  <c r="M18" i="7"/>
  <c r="H18" i="7"/>
  <c r="I18" i="7" s="1"/>
  <c r="M17" i="7"/>
  <c r="H17" i="7"/>
  <c r="I17" i="7" s="1"/>
  <c r="M16" i="7"/>
  <c r="H16" i="7"/>
  <c r="I16" i="7" s="1"/>
  <c r="M15" i="7"/>
  <c r="I15" i="7"/>
  <c r="H15" i="7"/>
  <c r="M14" i="7"/>
  <c r="I14" i="7"/>
  <c r="H14" i="7"/>
  <c r="C14" i="7"/>
  <c r="D14" i="7" s="1"/>
  <c r="M13" i="7"/>
  <c r="I13" i="7"/>
  <c r="H13" i="7"/>
  <c r="C13" i="7"/>
  <c r="D13" i="7" s="1"/>
  <c r="M12" i="7"/>
  <c r="H12" i="7"/>
  <c r="I12" i="7" s="1"/>
  <c r="C12" i="7"/>
  <c r="D12" i="7" s="1"/>
  <c r="M11" i="7"/>
  <c r="H11" i="7"/>
  <c r="I11" i="7" s="1"/>
  <c r="D11" i="7"/>
  <c r="C11" i="7"/>
  <c r="M10" i="7"/>
  <c r="H10" i="7"/>
  <c r="I10" i="7" s="1"/>
  <c r="D10" i="7"/>
  <c r="C10" i="7"/>
  <c r="M9" i="7"/>
  <c r="I9" i="7"/>
  <c r="H9" i="7"/>
  <c r="D9" i="7"/>
  <c r="C9" i="7"/>
  <c r="M8" i="7"/>
  <c r="I8" i="7"/>
  <c r="H8" i="7"/>
  <c r="D8" i="7"/>
  <c r="C8" i="7"/>
  <c r="M7" i="7"/>
  <c r="I7" i="7"/>
  <c r="H7" i="7"/>
  <c r="D7" i="7"/>
  <c r="C7" i="7"/>
  <c r="M6" i="7"/>
  <c r="I6" i="7"/>
  <c r="H6" i="7"/>
  <c r="C6" i="7"/>
  <c r="D6" i="7" s="1"/>
  <c r="M5" i="7"/>
  <c r="I5" i="7"/>
  <c r="H5" i="7"/>
  <c r="C5" i="7"/>
  <c r="D5" i="7" s="1"/>
  <c r="M4" i="7"/>
  <c r="H4" i="7"/>
  <c r="I4" i="7" s="1"/>
  <c r="C4" i="7"/>
  <c r="D4" i="7" s="1"/>
  <c r="M3" i="7"/>
  <c r="H3" i="7"/>
  <c r="I3" i="7" s="1"/>
  <c r="D3" i="7"/>
  <c r="C3" i="7"/>
  <c r="E8" i="4"/>
  <c r="D8" i="4"/>
  <c r="E7" i="4"/>
  <c r="D7" i="4"/>
  <c r="E6" i="4"/>
  <c r="D6" i="4"/>
  <c r="I5" i="4"/>
  <c r="E5" i="4"/>
  <c r="D5" i="4"/>
  <c r="H27" i="4" s="1"/>
  <c r="C27" i="3"/>
  <c r="E8" i="3"/>
  <c r="B17" i="3" s="1"/>
  <c r="D8" i="3"/>
  <c r="E7" i="3"/>
  <c r="D7" i="3"/>
  <c r="E6" i="3"/>
  <c r="D6" i="3"/>
  <c r="E5" i="3"/>
  <c r="C26" i="3" s="1"/>
  <c r="D5" i="3"/>
  <c r="C28" i="4" l="1"/>
  <c r="Q34" i="14"/>
  <c r="Q36" i="14"/>
  <c r="Q38" i="14"/>
  <c r="Q40" i="14"/>
  <c r="Q42" i="14"/>
  <c r="H28" i="4"/>
  <c r="Q33" i="14"/>
  <c r="Q35" i="14"/>
  <c r="Q37" i="14"/>
  <c r="Q39" i="14"/>
  <c r="Q41" i="14"/>
  <c r="C27" i="4"/>
</calcChain>
</file>

<file path=xl/sharedStrings.xml><?xml version="1.0" encoding="utf-8"?>
<sst xmlns="http://schemas.openxmlformats.org/spreadsheetml/2006/main" count="290" uniqueCount="194">
  <si>
    <t>PTZOptics Pan &amp; Tilt Angle to HEX Calculator</t>
  </si>
  <si>
    <t>Degrees</t>
  </si>
  <si>
    <t>DEC</t>
  </si>
  <si>
    <t>HEX</t>
  </si>
  <si>
    <t>Pan Left</t>
  </si>
  <si>
    <t>Pan</t>
  </si>
  <si>
    <t>Pan Right</t>
  </si>
  <si>
    <t>Tilt</t>
  </si>
  <si>
    <t>PTZOptics 12X Zoom</t>
  </si>
  <si>
    <t>PTZOptics 20X Zoom</t>
  </si>
  <si>
    <t>Tilt Up</t>
  </si>
  <si>
    <t>Tilt Down</t>
  </si>
  <si>
    <t>Left</t>
  </si>
  <si>
    <t>HTTP-CGI Command</t>
  </si>
  <si>
    <t>Camera IP</t>
  </si>
  <si>
    <t>192.168.111.88</t>
  </si>
  <si>
    <t>Down</t>
  </si>
  <si>
    <t>Pan Speed</t>
  </si>
  <si>
    <t>Tilt Speed</t>
  </si>
  <si>
    <t>Abs / Rel</t>
  </si>
  <si>
    <t>abs</t>
  </si>
  <si>
    <t>VISCA over IP  &amp; VISCA Command(s)</t>
  </si>
  <si>
    <t>VISCA ID</t>
  </si>
  <si>
    <t>VISCA over IP</t>
  </si>
  <si>
    <t>VISCA</t>
  </si>
  <si>
    <t>PTZOptics Zoom Level to HEX Calculator</t>
  </si>
  <si>
    <t>Zoom Level</t>
  </si>
  <si>
    <t>12X</t>
  </si>
  <si>
    <t>20X</t>
  </si>
  <si>
    <t>30X</t>
  </si>
  <si>
    <t>Camera Model</t>
  </si>
  <si>
    <t>Zoom Speed</t>
  </si>
  <si>
    <t>ZOOM</t>
  </si>
  <si>
    <t>VALUE (DEC)</t>
  </si>
  <si>
    <t>VISCA (HEX)</t>
  </si>
  <si>
    <t>VISCA Zoom Command Value Range = 0 - 4000</t>
  </si>
  <si>
    <t xml:space="preserve">Example of Translation: </t>
  </si>
  <si>
    <t>12X Lens @ 2X Zoom</t>
  </si>
  <si>
    <t>(2348/5680)*4000=1a1a</t>
  </si>
  <si>
    <t>Focus Near</t>
  </si>
  <si>
    <t>Focus Far</t>
  </si>
  <si>
    <t>0000 (0000)</t>
  </si>
  <si>
    <t>2900 (0B54)</t>
  </si>
  <si>
    <t>1770 (06EA)</t>
  </si>
  <si>
    <t>Video preview</t>
  </si>
  <si>
    <t>http://[camera ip]/cgi-bin/param.cgi?get_media_view</t>
  </si>
  <si>
    <t>Video configuration</t>
  </si>
  <si>
    <t>http://[camera ip]/cgi-bin/param.cgi?get_media_video</t>
  </si>
  <si>
    <t>Image configuration</t>
  </si>
  <si>
    <t>http://[camera ip]/cgi-bin/param.cgi?get_image_conf</t>
  </si>
  <si>
    <t>Default image configuration</t>
  </si>
  <si>
    <t>http://[camera ip]/cgi-bin/param.cgi?get_image_default_conf</t>
  </si>
  <si>
    <t>Image value</t>
  </si>
  <si>
    <t>http://[camera ip]/cgi-bin/param.cgi?post_image_value&amp;flip&amp;value</t>
  </si>
  <si>
    <t>bright</t>
  </si>
  <si>
    <t>0-254</t>
  </si>
  <si>
    <t>saturation</t>
  </si>
  <si>
    <t>contrast</t>
  </si>
  <si>
    <t>sharpness</t>
  </si>
  <si>
    <t>hue</t>
  </si>
  <si>
    <t>ldc</t>
  </si>
  <si>
    <t>flip</t>
  </si>
  <si>
    <t>0-1</t>
  </si>
  <si>
    <t>mirror</t>
  </si>
  <si>
    <t>Audio configuration</t>
  </si>
  <si>
    <t>http://[camera ip]/cgi-bin/param.cgi?get_media_audio</t>
  </si>
  <si>
    <t>Volume value</t>
  </si>
  <si>
    <t>http://[camera ip]/cgi-bin/param.cgi?post_audio_value&amp;left_in&amp;value</t>
  </si>
  <si>
    <t>left_in</t>
  </si>
  <si>
    <t>-97--------30</t>
  </si>
  <si>
    <t>right_in</t>
  </si>
  <si>
    <t>System Configuration</t>
  </si>
  <si>
    <t>http://[camera ip]/cgi-bin/param.cgi?get_system_conf</t>
  </si>
  <si>
    <t>Network Configuration</t>
  </si>
  <si>
    <t>http://[camera ip]/cgi-bin/param.cgi?get_network_conf</t>
  </si>
  <si>
    <t>Serial port configuration</t>
  </si>
  <si>
    <t>http://[camera ip]/cgi-bin/param.cgi?get_serial_conf</t>
  </si>
  <si>
    <t>Device Information</t>
  </si>
  <si>
    <t>http://[camera ip]/cgi-bin/param.cgi?get_device_conf</t>
  </si>
  <si>
    <t>Overlay configuration</t>
  </si>
  <si>
    <t>http://[camera ip]/cgi-bin/param.cgi?get_overlay_conf</t>
  </si>
  <si>
    <t>Obtain serial number</t>
  </si>
  <si>
    <t>http://[camera ip]/cgi-bin/param.cgi?get_serial_number</t>
  </si>
  <si>
    <t>Wifi configuration</t>
  </si>
  <si>
    <t>http://[camera ip]/cgi-bin/param.cgi?get_wifi_param</t>
  </si>
  <si>
    <t>Obtain preset position setting information</t>
  </si>
  <si>
    <t>http://[camera ip]/cgi-bin/param.cgi?get_snapshot_conf</t>
  </si>
  <si>
    <t>Default language configuration</t>
  </si>
  <si>
    <t>http://[camera ip]/cgi-bin/param.cgi?get_language_conf</t>
  </si>
  <si>
    <t>Capture resolution configuration</t>
  </si>
  <si>
    <t>http://[camera ip]/cgi-bin/snapshot.cgi?post_snapshot_conf&amp;resolution=480x300</t>
  </si>
  <si>
    <t>resolution=3840x2160</t>
  </si>
  <si>
    <t>resolution=1920x1080</t>
  </si>
  <si>
    <t>resolution=960x600</t>
  </si>
  <si>
    <t>resolution=480x300</t>
  </si>
  <si>
    <t>Show screenshot</t>
  </si>
  <si>
    <t>http://[camera ip]/snapshot.jpg</t>
  </si>
  <si>
    <t>Navigation key mode</t>
  </si>
  <si>
    <t>navigate_mode</t>
  </si>
  <si>
    <t>Exit the OSD menu and enter the PTZ mode.</t>
  </si>
  <si>
    <t>http://[camera ip]/cgi-bin/ptzctrl.cgi?navigate_mode&amp;PTZ</t>
  </si>
  <si>
    <t>PTZ</t>
  </si>
  <si>
    <t>OSD_BACK</t>
  </si>
  <si>
    <t>OSD</t>
  </si>
  <si>
    <t>CONFIRM</t>
  </si>
  <si>
    <t>Obtain system date</t>
  </si>
  <si>
    <t>http://[camera ip]/cgi-bin/param.cgi?get_system_date</t>
  </si>
  <si>
    <t>get_system_date</t>
  </si>
  <si>
    <t>ptz control</t>
  </si>
  <si>
    <t>http://[camera ip]/cgi-bin/ptzctrl.cgi?ptzcmd&amp;up&amp;panspeed&amp;tiltspeed</t>
  </si>
  <si>
    <t>up</t>
  </si>
  <si>
    <t>down</t>
  </si>
  <si>
    <t>left</t>
  </si>
  <si>
    <t>right</t>
  </si>
  <si>
    <t>leftup</t>
  </si>
  <si>
    <t>rightup</t>
  </si>
  <si>
    <t>leftdown</t>
  </si>
  <si>
    <t>rightdown</t>
  </si>
  <si>
    <t>rel</t>
  </si>
  <si>
    <t>home</t>
  </si>
  <si>
    <t>ptzstop</t>
  </si>
  <si>
    <t>open</t>
  </si>
  <si>
    <t>http://[camera ip]/cgi-bin/ptzctrl.cgi?ptzcmd&amp;zoomin&amp;zoomspeed</t>
  </si>
  <si>
    <t>zoomin</t>
  </si>
  <si>
    <t>zoomout</t>
  </si>
  <si>
    <t>zoomstop</t>
  </si>
  <si>
    <t>http://[camera ip]/cgi-bin/ptzctrl.cgi?ptzcmd&amp;focusin&amp;focusspeed</t>
  </si>
  <si>
    <t>focusin</t>
  </si>
  <si>
    <t>focusout</t>
  </si>
  <si>
    <t>focusstop</t>
  </si>
  <si>
    <t>http://[camera ip]/cgi-bin/ptzctrl.cgi?ptzcmd&amp;posset&amp;position</t>
  </si>
  <si>
    <t>posset</t>
  </si>
  <si>
    <t>poscall</t>
  </si>
  <si>
    <t>posclear</t>
  </si>
  <si>
    <t>lock_mfocus</t>
  </si>
  <si>
    <t>unlock_mfocus</t>
  </si>
  <si>
    <t>Obtain the default language setting</t>
  </si>
  <si>
    <t>http://[camera ip]/cgi-bin/param.cgi?get_default_language</t>
  </si>
  <si>
    <t>Set default language</t>
  </si>
  <si>
    <t>http://[camera ip]/cgi-bin/param.cgi?default_language&amp;chinese</t>
  </si>
  <si>
    <t>Chinese</t>
  </si>
  <si>
    <t>English</t>
  </si>
  <si>
    <t>Russian</t>
  </si>
  <si>
    <t>http://[camera ip]/cgi-bin/param.cgi?wireless_search</t>
  </si>
  <si>
    <t>http://[camera ip]/cgi-bin/param.cgi?wireless_connect_close</t>
  </si>
  <si>
    <t>Reboot the device</t>
  </si>
  <si>
    <t>http://[camera ip]/cgi-bin/param.cgi?post_reboot</t>
  </si>
  <si>
    <t>Set WIFI configuration</t>
  </si>
  <si>
    <t>http://[camera ip]/cgi-bin/param.cgi?post_wifi_param</t>
  </si>
  <si>
    <t>Set device name</t>
  </si>
  <si>
    <t>http://[camera ip]/cgi-bin/param.cgi?post_devinfo_conf</t>
  </si>
  <si>
    <t>Preset name</t>
  </si>
  <si>
    <t>http://[camera ip]/cgi-bin/ptzctrl.cgi?post_presets_name</t>
  </si>
  <si>
    <t>Set current date</t>
  </si>
  <si>
    <t>http://[camera ip]/cgi-bin/param.cgi?post_system_time</t>
  </si>
  <si>
    <t>http://[camera ip]/cgi-bin/param.cgi?post_image_conf</t>
  </si>
  <si>
    <t>Network Configuration RTSP/RTMP/ONVIF/MCAST/SDK</t>
  </si>
  <si>
    <t>http://[camera ip]/cgi-bin/param.cgi?post_network_other_conf</t>
  </si>
  <si>
    <t>Network configuration IP address configuration</t>
  </si>
  <si>
    <t>http://[camera ip]/cgi-bin/param.cgi?post_network_info_conf</t>
  </si>
  <si>
    <t>http://[camera ip]/cgi-bin/param.cgi?post_network_conf</t>
  </si>
  <si>
    <t>Username Password</t>
  </si>
  <si>
    <t>http://[camera ip]/cgi-bin/param.cgi?post_authentication</t>
  </si>
  <si>
    <t>http://[camera ip]/cgi-bin/param.cgi?post_system_conf</t>
  </si>
  <si>
    <t>http://[camera ip]/cgi-bin/param.cgi?post_media_audio</t>
  </si>
  <si>
    <t>http://[camera ip]/cgi-bin/param.cgi?post_media_video</t>
  </si>
  <si>
    <t>Model</t>
  </si>
  <si>
    <t>Focal Length 1</t>
  </si>
  <si>
    <t>Focal Length 2</t>
  </si>
  <si>
    <t>12X (mm)</t>
  </si>
  <si>
    <t>20X (mm)</t>
  </si>
  <si>
    <t>30X (mm)</t>
  </si>
  <si>
    <t>HEX COMMAND</t>
  </si>
  <si>
    <t>Zoom HEX Range = 0000 --&gt; 4000</t>
  </si>
  <si>
    <t>http://[camera ip]/cgi-bin/ptzctrl.cgi?ptzcmd&amp;zoomto&amp;[zoom speed]&amp;[zoom position]</t>
  </si>
  <si>
    <t>OBSERVATIONS 12X</t>
  </si>
  <si>
    <t>seems to max at @ 1600</t>
  </si>
  <si>
    <t>VALUE</t>
  </si>
  <si>
    <t>IMPACT</t>
  </si>
  <si>
    <t>goes there but no steps between it an 1600</t>
  </si>
  <si>
    <t>steps</t>
  </si>
  <si>
    <t>as percentage</t>
  </si>
  <si>
    <t>NEW set</t>
  </si>
  <si>
    <t>total value</t>
  </si>
  <si>
    <t>2A40</t>
  </si>
  <si>
    <t>2F00</t>
  </si>
  <si>
    <t>3AC0</t>
  </si>
  <si>
    <t>3CC0</t>
  </si>
  <si>
    <t>3E80</t>
  </si>
  <si>
    <t>https://www.sony.net/Products/CameraSystem/CA/BRC_X1000_BRC_H800/Technical_Document/C456100131.pdf</t>
  </si>
  <si>
    <t>TRANSLATED</t>
  </si>
  <si>
    <t>Dec</t>
  </si>
  <si>
    <t>%</t>
  </si>
  <si>
    <t>192.168.100.88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</si>
</sst>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000.0"/>
    <numFmt numFmtId="165" formatCode="00000"/>
    <numFmt numFmtId="166" formatCode="0000"/>
    <numFmt numFmtId="167" formatCode="00.0"/>
    <numFmt numFmtId="168" formatCode="00"/>
  </numFmts>
  <fonts count="31" x14ac:knownFonts="1">
    <font>
      <sz val="10"/>
      <color rgb="FF000000"/>
      <name val="Arial"/>
    </font>
    <font>
      <sz val="10"/>
      <color rgb="FFFF0000"/>
      <name val="Arial"/>
    </font>
    <font>
      <sz val="12"/>
      <name val="Arial"/>
    </font>
    <font>
      <b/>
      <sz val="12"/>
      <name val="Arial"/>
    </font>
    <font>
      <sz val="10"/>
      <name val="Arial"/>
    </font>
    <font>
      <b/>
      <sz val="12"/>
      <color rgb="FFC9DAF8"/>
      <name val="Arial"/>
    </font>
    <font>
      <b/>
      <sz val="10"/>
      <name val="Arial"/>
    </font>
    <font>
      <sz val="12"/>
      <color rgb="FFFFFFFF"/>
      <name val="Arial"/>
    </font>
    <font>
      <b/>
      <sz val="10"/>
      <name val="Arial"/>
    </font>
    <font>
      <sz val="10"/>
      <color rgb="FFFFFFFF"/>
      <name val="Arial"/>
    </font>
    <font>
      <sz val="10"/>
      <name val="Arial"/>
    </font>
    <font>
      <b/>
      <sz val="12"/>
      <color rgb="FFC9DAF8"/>
      <name val="Arial"/>
    </font>
    <font>
      <sz val="12"/>
      <name val="Arial"/>
    </font>
    <font>
      <sz val="10"/>
      <color rgb="FFFFFFFF"/>
      <name val="Arial"/>
    </font>
    <font>
      <u/>
      <sz val="10"/>
      <color rgb="FFFFFFFF"/>
      <name val="Arial"/>
    </font>
    <font>
      <sz val="10"/>
      <color rgb="FF000000"/>
      <name val="Arial"/>
    </font>
    <font>
      <sz val="11"/>
      <color rgb="FFFFFFFF"/>
      <name val="Calibri"/>
    </font>
    <font>
      <sz val="11"/>
      <color rgb="FF000000"/>
      <name val="Calibri"/>
    </font>
    <font>
      <strike/>
      <sz val="11"/>
      <color rgb="FFFFFFFF"/>
      <name val="Calibri"/>
    </font>
    <font>
      <u/>
      <sz val="11"/>
      <color rgb="FF0000FF"/>
      <name val="Calibri"/>
    </font>
    <font>
      <sz val="11"/>
      <color rgb="FF00FF00"/>
      <name val="Calibri"/>
    </font>
    <font>
      <u/>
      <sz val="11"/>
      <color rgb="FF0000FF"/>
      <name val="Arial"/>
    </font>
    <font>
      <u/>
      <sz val="11"/>
      <color rgb="FF0000FF"/>
      <name val="Calibri"/>
    </font>
    <font>
      <sz val="11"/>
      <color rgb="FFFF0000"/>
      <name val="Calibri"/>
    </font>
    <font>
      <b/>
      <sz val="11"/>
      <color rgb="FF000000"/>
      <name val="Calibri"/>
    </font>
    <font>
      <sz val="10"/>
      <color rgb="FFFFFFFF"/>
      <name val="Arial"/>
    </font>
    <font>
      <b/>
      <sz val="10"/>
      <color rgb="FF000000"/>
      <name val="Arial"/>
    </font>
    <font>
      <i/>
      <sz val="10"/>
      <name val="Arial"/>
    </font>
    <font>
      <b/>
      <i/>
      <sz val="10"/>
      <name val="Arial"/>
    </font>
    <font>
      <u/>
      <sz val="10"/>
      <color rgb="FF0000FF"/>
      <name val="Arial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000000"/>
        <bgColor rgb="FF000000"/>
      </patternFill>
    </fill>
    <fill>
      <patternFill patternType="solid">
        <fgColor rgb="FFA4C2F4"/>
        <bgColor rgb="FFA4C2F4"/>
      </patternFill>
    </fill>
    <fill>
      <patternFill patternType="solid">
        <fgColor rgb="FFC9DAF8"/>
        <bgColor rgb="FFC9DAF8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10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03">
    <xf numFmtId="0" fontId="0" fillId="0" borderId="0" xfId="0" applyFont="1" applyAlignment="1"/>
    <xf numFmtId="0" fontId="1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164" fontId="2" fillId="5" borderId="3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165" fontId="7" fillId="3" borderId="0" xfId="0" applyNumberFormat="1" applyFont="1" applyFill="1" applyAlignment="1">
      <alignment horizontal="center"/>
    </xf>
    <xf numFmtId="166" fontId="7" fillId="3" borderId="0" xfId="0" applyNumberFormat="1" applyFont="1" applyFill="1" applyAlignment="1">
      <alignment horizontal="center"/>
    </xf>
    <xf numFmtId="167" fontId="2" fillId="5" borderId="3" xfId="0" applyNumberFormat="1" applyFont="1" applyFill="1" applyBorder="1" applyAlignment="1">
      <alignment horizontal="center"/>
    </xf>
    <xf numFmtId="165" fontId="7" fillId="3" borderId="0" xfId="0" applyNumberFormat="1" applyFont="1" applyFill="1" applyAlignment="1">
      <alignment horizontal="center"/>
    </xf>
    <xf numFmtId="0" fontId="2" fillId="5" borderId="3" xfId="0" applyFont="1" applyFill="1" applyBorder="1" applyAlignment="1">
      <alignment horizontal="center"/>
    </xf>
    <xf numFmtId="168" fontId="2" fillId="5" borderId="3" xfId="0" applyNumberFormat="1" applyFont="1" applyFill="1" applyBorder="1" applyAlignment="1">
      <alignment horizontal="center"/>
    </xf>
    <xf numFmtId="0" fontId="10" fillId="3" borderId="0" xfId="0" applyFont="1" applyFill="1" applyAlignment="1"/>
    <xf numFmtId="0" fontId="10" fillId="3" borderId="9" xfId="0" applyFont="1" applyFill="1" applyBorder="1" applyAlignment="1"/>
    <xf numFmtId="0" fontId="11" fillId="3" borderId="8" xfId="0" applyFont="1" applyFill="1" applyBorder="1" applyAlignment="1">
      <alignment horizontal="center"/>
    </xf>
    <xf numFmtId="168" fontId="2" fillId="5" borderId="3" xfId="0" applyNumberFormat="1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12" fillId="5" borderId="4" xfId="0" applyFont="1" applyFill="1" applyBorder="1" applyAlignment="1">
      <alignment horizontal="center"/>
    </xf>
    <xf numFmtId="0" fontId="4" fillId="2" borderId="0" xfId="0" applyFont="1" applyFill="1" applyAlignment="1"/>
    <xf numFmtId="0" fontId="14" fillId="3" borderId="0" xfId="0" applyFont="1" applyFill="1" applyAlignment="1">
      <alignment horizontal="right"/>
    </xf>
    <xf numFmtId="0" fontId="7" fillId="3" borderId="0" xfId="0" applyFont="1" applyFill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0" fontId="11" fillId="3" borderId="0" xfId="0" applyFont="1" applyFill="1" applyAlignment="1">
      <alignment horizontal="center"/>
    </xf>
    <xf numFmtId="166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15" fillId="6" borderId="1" xfId="0" applyFont="1" applyFill="1" applyBorder="1" applyAlignment="1">
      <alignment horizontal="center"/>
    </xf>
    <xf numFmtId="0" fontId="15" fillId="6" borderId="2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6" fillId="3" borderId="0" xfId="0" applyFont="1" applyFill="1" applyAlignment="1"/>
    <xf numFmtId="0" fontId="17" fillId="0" borderId="0" xfId="0" applyFont="1" applyAlignment="1"/>
    <xf numFmtId="0" fontId="18" fillId="3" borderId="3" xfId="0" applyFont="1" applyFill="1" applyBorder="1" applyAlignment="1"/>
    <xf numFmtId="0" fontId="19" fillId="0" borderId="0" xfId="0" applyFont="1" applyAlignment="1"/>
    <xf numFmtId="0" fontId="17" fillId="0" borderId="3" xfId="0" applyFont="1" applyBorder="1" applyAlignment="1"/>
    <xf numFmtId="0" fontId="20" fillId="3" borderId="3" xfId="0" applyFont="1" applyFill="1" applyBorder="1" applyAlignment="1"/>
    <xf numFmtId="0" fontId="21" fillId="0" borderId="0" xfId="0" applyFont="1" applyAlignment="1"/>
    <xf numFmtId="0" fontId="16" fillId="3" borderId="3" xfId="0" applyFont="1" applyFill="1" applyBorder="1" applyAlignment="1"/>
    <xf numFmtId="0" fontId="22" fillId="0" borderId="0" xfId="0" applyFont="1" applyAlignment="1"/>
    <xf numFmtId="0" fontId="17" fillId="0" borderId="3" xfId="0" applyFont="1" applyBorder="1" applyAlignment="1"/>
    <xf numFmtId="0" fontId="23" fillId="0" borderId="3" xfId="0" applyFont="1" applyBorder="1" applyAlignment="1"/>
    <xf numFmtId="0" fontId="17" fillId="0" borderId="6" xfId="0" applyFont="1" applyBorder="1" applyAlignment="1"/>
    <xf numFmtId="0" fontId="23" fillId="3" borderId="3" xfId="0" applyFont="1" applyFill="1" applyBorder="1" applyAlignment="1"/>
    <xf numFmtId="0" fontId="17" fillId="0" borderId="3" xfId="0" applyFont="1" applyBorder="1" applyAlignment="1"/>
    <xf numFmtId="0" fontId="24" fillId="6" borderId="3" xfId="0" applyFont="1" applyFill="1" applyBorder="1" applyAlignment="1"/>
    <xf numFmtId="0" fontId="24" fillId="6" borderId="0" xfId="0" applyFont="1" applyFill="1" applyAlignment="1"/>
    <xf numFmtId="0" fontId="17" fillId="6" borderId="3" xfId="0" applyFont="1" applyFill="1" applyBorder="1" applyAlignment="1"/>
    <xf numFmtId="0" fontId="16" fillId="3" borderId="3" xfId="0" applyFont="1" applyFill="1" applyBorder="1" applyAlignment="1"/>
    <xf numFmtId="0" fontId="25" fillId="3" borderId="0" xfId="0" applyFont="1" applyFill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/>
    <xf numFmtId="0" fontId="6" fillId="0" borderId="9" xfId="0" applyFont="1" applyBorder="1" applyAlignment="1">
      <alignment horizontal="center"/>
    </xf>
    <xf numFmtId="0" fontId="4" fillId="7" borderId="0" xfId="0" applyFont="1" applyFill="1"/>
    <xf numFmtId="0" fontId="4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7" fillId="0" borderId="5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8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166" fontId="4" fillId="0" borderId="0" xfId="0" applyNumberFormat="1" applyFont="1" applyAlignment="1">
      <alignment horizontal="right"/>
    </xf>
    <xf numFmtId="166" fontId="4" fillId="0" borderId="0" xfId="0" applyNumberFormat="1" applyFont="1"/>
    <xf numFmtId="0" fontId="6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9" fillId="0" borderId="0" xfId="0" applyFont="1" applyAlignment="1"/>
    <xf numFmtId="0" fontId="4" fillId="0" borderId="0" xfId="0" applyFont="1" applyAlignment="1"/>
    <xf numFmtId="4" fontId="4" fillId="0" borderId="0" xfId="0" applyNumberFormat="1" applyFont="1" applyAlignment="1"/>
    <xf numFmtId="10" fontId="4" fillId="0" borderId="0" xfId="0" applyNumberFormat="1" applyFont="1" applyAlignment="1"/>
    <xf numFmtId="0" fontId="3" fillId="4" borderId="0" xfId="0" applyFont="1" applyFill="1" applyAlignment="1">
      <alignment horizontal="center"/>
    </xf>
    <xf numFmtId="0" fontId="0" fillId="0" borderId="0" xfId="0" applyFont="1" applyAlignment="1"/>
    <xf numFmtId="0" fontId="9" fillId="3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49" fontId="13" fillId="3" borderId="0" xfId="0" applyNumberFormat="1" applyFont="1" applyFill="1" applyAlignment="1">
      <alignment horizontal="left"/>
    </xf>
    <xf numFmtId="0" fontId="13" fillId="3" borderId="0" xfId="0" applyFont="1" applyFill="1" applyAlignment="1">
      <alignment horizontal="left"/>
    </xf>
    <xf numFmtId="0" fontId="6" fillId="4" borderId="0" xfId="0" applyFont="1" applyFill="1" applyAlignment="1">
      <alignment horizontal="center"/>
    </xf>
    <xf numFmtId="164" fontId="2" fillId="5" borderId="3" xfId="0" applyNumberFormat="1" applyFont="1" applyFill="1" applyBorder="1" applyAlignment="1" applyProtection="1">
      <alignment horizontal="center"/>
      <protection locked="0"/>
    </xf>
    <xf numFmtId="167" fontId="2" fillId="5" borderId="3" xfId="0" applyNumberFormat="1" applyFont="1" applyFill="1" applyBorder="1" applyAlignment="1" applyProtection="1">
      <alignment horizontal="center"/>
      <protection locked="0"/>
    </xf>
    <xf numFmtId="0" fontId="2" fillId="5" borderId="3" xfId="0" applyFont="1" applyFill="1" applyBorder="1" applyAlignment="1" applyProtection="1">
      <alignment horizontal="center"/>
      <protection locked="0"/>
    </xf>
    <xf numFmtId="1" fontId="2" fillId="5" borderId="3" xfId="0" applyNumberFormat="1" applyFont="1" applyFill="1" applyBorder="1" applyAlignment="1" applyProtection="1">
      <alignment horizontal="center"/>
      <protection locked="0"/>
    </xf>
    <xf numFmtId="0" fontId="12" fillId="5" borderId="4" xfId="0" applyFont="1" applyFill="1" applyBorder="1" applyAlignment="1" applyProtection="1">
      <alignment horizontal="center"/>
      <protection locked="0"/>
    </xf>
    <xf numFmtId="168" fontId="2" fillId="5" borderId="3" xfId="0" applyNumberFormat="1" applyFont="1" applyFill="1" applyBorder="1" applyAlignment="1" applyProtection="1">
      <alignment horizontal="center"/>
      <protection locked="0"/>
    </xf>
    <xf numFmtId="0" fontId="3" fillId="4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9" fillId="3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protection hidden="1"/>
    </xf>
    <xf numFmtId="49" fontId="13" fillId="3" borderId="0" xfId="0" applyNumberFormat="1" applyFont="1" applyFill="1" applyAlignment="1" applyProtection="1">
      <alignment horizontal="left"/>
      <protection hidden="1"/>
    </xf>
    <xf numFmtId="0" fontId="13" fillId="3" borderId="0" xfId="0" applyFont="1" applyFill="1" applyAlignment="1" applyProtection="1">
      <alignment horizontal="left"/>
      <protection hidden="1"/>
    </xf>
    <xf numFmtId="0" fontId="30" fillId="5" borderId="3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12"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</dxfs>
  <tableStyles count="6">
    <tableStyle name="TABLES-style" pivot="0" count="2" xr9:uid="{00000000-0011-0000-FFFF-FFFF00000000}">
      <tableStyleElement type="firstRowStripe" dxfId="11"/>
      <tableStyleElement type="secondRowStripe" dxfId="10"/>
    </tableStyle>
    <tableStyle name="TABLES-style 2" pivot="0" count="2" xr9:uid="{00000000-0011-0000-FFFF-FFFF01000000}">
      <tableStyleElement type="firstRowStripe" dxfId="9"/>
      <tableStyleElement type="secondRowStripe" dxfId="8"/>
    </tableStyle>
    <tableStyle name="TABLES-style 3" pivot="0" count="2" xr9:uid="{00000000-0011-0000-FFFF-FFFF02000000}">
      <tableStyleElement type="firstRowStripe" dxfId="7"/>
      <tableStyleElement type="secondRowStripe" dxfId="6"/>
    </tableStyle>
    <tableStyle name="TABLES-style 4" pivot="0" count="2" xr9:uid="{00000000-0011-0000-FFFF-FFFF03000000}">
      <tableStyleElement type="firstRowStripe" dxfId="5"/>
      <tableStyleElement type="secondRowStripe" dxfId="4"/>
    </tableStyle>
    <tableStyle name="TABLES-style 5" pivot="0" count="2" xr9:uid="{00000000-0011-0000-FFFF-FFFF04000000}">
      <tableStyleElement type="firstRowStripe" dxfId="3"/>
      <tableStyleElement type="secondRowStripe" dxfId="2"/>
    </tableStyle>
    <tableStyle name="TABLES-style 6" pivot="0" count="2" xr9:uid="{00000000-0011-0000-FFFF-FFFF05000000}"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t>20X Provided Value vs Zoom Level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'Zoom Curves'!$H$1</c:f>
              <c:strCache>
                <c:ptCount val="1"/>
                <c:pt idx="0">
                  <c:v>VALUE</c:v>
                </c:pt>
              </c:strCache>
            </c:strRef>
          </c:tx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cat>
            <c:numRef>
              <c:f>'Zoom Curves'!$G$2:$G$21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'Zoom Curves'!$H$2:$H$21</c:f>
              <c:numCache>
                <c:formatCode>General</c:formatCode>
                <c:ptCount val="20"/>
                <c:pt idx="0">
                  <c:v>0</c:v>
                </c:pt>
                <c:pt idx="1">
                  <c:v>1714</c:v>
                </c:pt>
                <c:pt idx="2">
                  <c:v>2632</c:v>
                </c:pt>
                <c:pt idx="3">
                  <c:v>3098</c:v>
                </c:pt>
                <c:pt idx="4">
                  <c:v>3450</c:v>
                </c:pt>
                <c:pt idx="5">
                  <c:v>3712</c:v>
                </c:pt>
                <c:pt idx="6">
                  <c:v>3922</c:v>
                </c:pt>
                <c:pt idx="7">
                  <c:v>4100</c:v>
                </c:pt>
                <c:pt idx="8">
                  <c:v>4248</c:v>
                </c:pt>
                <c:pt idx="9">
                  <c:v>4378</c:v>
                </c:pt>
                <c:pt idx="10">
                  <c:v>4492</c:v>
                </c:pt>
                <c:pt idx="11">
                  <c:v>4594</c:v>
                </c:pt>
                <c:pt idx="12">
                  <c:v>4688</c:v>
                </c:pt>
                <c:pt idx="13">
                  <c:v>4770</c:v>
                </c:pt>
                <c:pt idx="14">
                  <c:v>4844</c:v>
                </c:pt>
                <c:pt idx="15">
                  <c:v>4912</c:v>
                </c:pt>
                <c:pt idx="16">
                  <c:v>4970</c:v>
                </c:pt>
                <c:pt idx="17">
                  <c:v>5025</c:v>
                </c:pt>
                <c:pt idx="18">
                  <c:v>5081</c:v>
                </c:pt>
                <c:pt idx="19">
                  <c:v>5140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4C-4123-8162-421AEF1F77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3545744"/>
        <c:axId val="1491033871"/>
      </c:lineChart>
      <c:catAx>
        <c:axId val="833545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ZOOM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491033871"/>
        <c:crosses val="autoZero"/>
        <c:auto val="1"/>
        <c:lblAlgn val="ctr"/>
        <c:lblOffset val="100"/>
        <c:noMultiLvlLbl val="1"/>
      </c:catAx>
      <c:valAx>
        <c:axId val="149103387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t>VALUE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833545744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t>20X Translated Value vs Zoom Level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'Zoom Curves'!$I$1</c:f>
              <c:strCache>
                <c:ptCount val="1"/>
                <c:pt idx="0">
                  <c:v>TRANSLATED</c:v>
                </c:pt>
              </c:strCache>
            </c:strRef>
          </c:tx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cat>
            <c:numRef>
              <c:f>'Zoom Curves'!$G$2:$G$21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'Zoom Curves'!$I$2:$I$21</c:f>
              <c:numCache>
                <c:formatCode>General</c:formatCode>
                <c:ptCount val="20"/>
                <c:pt idx="0">
                  <c:v>0</c:v>
                </c:pt>
                <c:pt idx="1">
                  <c:v>4653.6861538461535</c:v>
                </c:pt>
                <c:pt idx="2">
                  <c:v>7702.0553846153844</c:v>
                </c:pt>
                <c:pt idx="3">
                  <c:v>9798.8923076923074</c:v>
                </c:pt>
                <c:pt idx="4">
                  <c:v>10548.775384615385</c:v>
                </c:pt>
                <c:pt idx="5">
                  <c:v>11104.886153846153</c:v>
                </c:pt>
                <c:pt idx="6">
                  <c:v>11520.787692307693</c:v>
                </c:pt>
                <c:pt idx="7">
                  <c:v>13107.2</c:v>
                </c:pt>
                <c:pt idx="8">
                  <c:v>13365.563076923077</c:v>
                </c:pt>
                <c:pt idx="9">
                  <c:v>13605.021538461539</c:v>
                </c:pt>
                <c:pt idx="10">
                  <c:v>13827.15076923077</c:v>
                </c:pt>
                <c:pt idx="11">
                  <c:v>14030.375384615385</c:v>
                </c:pt>
                <c:pt idx="12">
                  <c:v>14222.572307692308</c:v>
                </c:pt>
                <c:pt idx="13">
                  <c:v>14405.316923076924</c:v>
                </c:pt>
                <c:pt idx="14">
                  <c:v>14572.307692307691</c:v>
                </c:pt>
                <c:pt idx="15">
                  <c:v>14734.572307692308</c:v>
                </c:pt>
                <c:pt idx="16">
                  <c:v>14808.615384615385</c:v>
                </c:pt>
                <c:pt idx="17">
                  <c:v>16161.083076923076</c:v>
                </c:pt>
                <c:pt idx="18">
                  <c:v>16233.550769230769</c:v>
                </c:pt>
                <c:pt idx="19">
                  <c:v>16384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82-4A09-9FB7-1AD8AA3CF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01400505"/>
        <c:axId val="1473939018"/>
      </c:lineChart>
      <c:catAx>
        <c:axId val="140140050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ZOOM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473939018"/>
        <c:crosses val="autoZero"/>
        <c:auto val="1"/>
        <c:lblAlgn val="ctr"/>
        <c:lblOffset val="100"/>
        <c:noMultiLvlLbl val="1"/>
      </c:catAx>
      <c:valAx>
        <c:axId val="147393901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t>TRANSLATED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401400505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t>12X Provided Value vs Zoom Level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'Zoom Curves'!$B$1</c:f>
              <c:strCache>
                <c:ptCount val="1"/>
                <c:pt idx="0">
                  <c:v>VALUE</c:v>
                </c:pt>
              </c:strCache>
            </c:strRef>
          </c:tx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cat>
            <c:numRef>
              <c:f>'Zoom Curves'!$A$2:$A$13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'Zoom Curves'!$B$2:$B$13</c:f>
              <c:numCache>
                <c:formatCode>General</c:formatCode>
                <c:ptCount val="12"/>
                <c:pt idx="0">
                  <c:v>0</c:v>
                </c:pt>
                <c:pt idx="1">
                  <c:v>2348</c:v>
                </c:pt>
                <c:pt idx="2">
                  <c:v>3185</c:v>
                </c:pt>
                <c:pt idx="3">
                  <c:v>3968</c:v>
                </c:pt>
                <c:pt idx="4">
                  <c:v>4382</c:v>
                </c:pt>
                <c:pt idx="5">
                  <c:v>4692</c:v>
                </c:pt>
                <c:pt idx="6">
                  <c:v>4930</c:v>
                </c:pt>
                <c:pt idx="7">
                  <c:v>5146</c:v>
                </c:pt>
                <c:pt idx="8">
                  <c:v>5324</c:v>
                </c:pt>
                <c:pt idx="9">
                  <c:v>5482</c:v>
                </c:pt>
                <c:pt idx="10">
                  <c:v>5616</c:v>
                </c:pt>
                <c:pt idx="11">
                  <c:v>5680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E9-421C-969B-1400C8596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7496929"/>
        <c:axId val="725005744"/>
      </c:lineChart>
      <c:catAx>
        <c:axId val="41749692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ZOOM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725005744"/>
        <c:crosses val="autoZero"/>
        <c:auto val="1"/>
        <c:lblAlgn val="ctr"/>
        <c:lblOffset val="100"/>
        <c:noMultiLvlLbl val="1"/>
      </c:catAx>
      <c:valAx>
        <c:axId val="72500574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t>VALUE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417496929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t>12X Translated Value vs Zoom Level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'Zoom Curves'!$E$1</c:f>
              <c:strCache>
                <c:ptCount val="1"/>
                <c:pt idx="0">
                  <c:v>TRANSLATED</c:v>
                </c:pt>
              </c:strCache>
            </c:strRef>
          </c:tx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cat>
            <c:numRef>
              <c:f>'Zoom Curves'!$A$2:$A$13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'Zoom Curves'!$E$2:$E$13</c:f>
              <c:numCache>
                <c:formatCode>General</c:formatCode>
                <c:ptCount val="12"/>
                <c:pt idx="0">
                  <c:v>0</c:v>
                </c:pt>
                <c:pt idx="1">
                  <c:v>6682.6358381502887</c:v>
                </c:pt>
                <c:pt idx="2">
                  <c:v>9379.5144508670528</c:v>
                </c:pt>
                <c:pt idx="3">
                  <c:v>10873.341040462428</c:v>
                </c:pt>
                <c:pt idx="4">
                  <c:v>12786.682080924855</c:v>
                </c:pt>
                <c:pt idx="5">
                  <c:v>13366.751445086706</c:v>
                </c:pt>
                <c:pt idx="6">
                  <c:v>13862.473988439306</c:v>
                </c:pt>
                <c:pt idx="7">
                  <c:v>15394.034682080925</c:v>
                </c:pt>
                <c:pt idx="8">
                  <c:v>15747.699421965317</c:v>
                </c:pt>
                <c:pt idx="9">
                  <c:v>16006.658959537572</c:v>
                </c:pt>
                <c:pt idx="10">
                  <c:v>16305.57225433526</c:v>
                </c:pt>
                <c:pt idx="11">
                  <c:v>16384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08-47A4-A6FB-2D58EA695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62766327"/>
        <c:axId val="1398477488"/>
      </c:lineChart>
      <c:catAx>
        <c:axId val="156276632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ZOOM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398477488"/>
        <c:crosses val="autoZero"/>
        <c:auto val="1"/>
        <c:lblAlgn val="ctr"/>
        <c:lblOffset val="100"/>
        <c:noMultiLvlLbl val="1"/>
      </c:catAx>
      <c:valAx>
        <c:axId val="139847748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t>TRANSLATED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562766327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t>20X Provided Value vs Zoom Level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'MANUAL Zoom Curves'!$F$1</c:f>
              <c:strCache>
                <c:ptCount val="1"/>
                <c:pt idx="0">
                  <c:v>VALUE</c:v>
                </c:pt>
              </c:strCache>
            </c:strRef>
          </c:tx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cat>
            <c:numRef>
              <c:f>'MANUAL Zoom Curves'!$E$2:$E$21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'MANUAL Zoom Curves'!$F$2:$F$21</c:f>
              <c:numCache>
                <c:formatCode>General</c:formatCode>
                <c:ptCount val="20"/>
                <c:pt idx="0">
                  <c:v>0</c:v>
                </c:pt>
                <c:pt idx="1">
                  <c:v>1714</c:v>
                </c:pt>
                <c:pt idx="2">
                  <c:v>2632</c:v>
                </c:pt>
                <c:pt idx="3">
                  <c:v>3098</c:v>
                </c:pt>
                <c:pt idx="4">
                  <c:v>3450</c:v>
                </c:pt>
                <c:pt idx="5">
                  <c:v>3712</c:v>
                </c:pt>
                <c:pt idx="6">
                  <c:v>3922</c:v>
                </c:pt>
                <c:pt idx="7">
                  <c:v>4100</c:v>
                </c:pt>
                <c:pt idx="8">
                  <c:v>4248</c:v>
                </c:pt>
                <c:pt idx="9">
                  <c:v>4378</c:v>
                </c:pt>
                <c:pt idx="10">
                  <c:v>4492</c:v>
                </c:pt>
                <c:pt idx="11">
                  <c:v>4594</c:v>
                </c:pt>
                <c:pt idx="12">
                  <c:v>4688</c:v>
                </c:pt>
                <c:pt idx="13">
                  <c:v>4770</c:v>
                </c:pt>
                <c:pt idx="14">
                  <c:v>4844</c:v>
                </c:pt>
                <c:pt idx="15">
                  <c:v>4912</c:v>
                </c:pt>
                <c:pt idx="16">
                  <c:v>4970</c:v>
                </c:pt>
                <c:pt idx="17">
                  <c:v>5025</c:v>
                </c:pt>
                <c:pt idx="18">
                  <c:v>5081</c:v>
                </c:pt>
                <c:pt idx="19">
                  <c:v>5140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AF-40B0-AD32-6E5971A7A1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11206952"/>
        <c:axId val="1313500788"/>
      </c:lineChart>
      <c:catAx>
        <c:axId val="1711206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ZOOM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313500788"/>
        <c:crosses val="autoZero"/>
        <c:auto val="1"/>
        <c:lblAlgn val="ctr"/>
        <c:lblOffset val="100"/>
        <c:noMultiLvlLbl val="1"/>
      </c:catAx>
      <c:valAx>
        <c:axId val="131350078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t>VALUE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711206952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t>20X Translated Value vs Zoom Level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'MANUAL Zoom Curves'!$G$1</c:f>
              <c:strCache>
                <c:ptCount val="1"/>
                <c:pt idx="0">
                  <c:v>TRANSLATED</c:v>
                </c:pt>
              </c:strCache>
            </c:strRef>
          </c:tx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cat>
            <c:numRef>
              <c:f>'MANUAL Zoom Curves'!$E$2:$E$21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'MANUAL Zoom Curves'!$G$2:$G$21</c:f>
              <c:numCache>
                <c:formatCode>General</c:formatCode>
                <c:ptCount val="20"/>
                <c:pt idx="0">
                  <c:v>0</c:v>
                </c:pt>
                <c:pt idx="1">
                  <c:v>4653.6861538461535</c:v>
                </c:pt>
                <c:pt idx="2">
                  <c:v>7702.0553846153844</c:v>
                </c:pt>
                <c:pt idx="3">
                  <c:v>9798.8923076923074</c:v>
                </c:pt>
                <c:pt idx="4">
                  <c:v>10900</c:v>
                </c:pt>
                <c:pt idx="5">
                  <c:v>11750</c:v>
                </c:pt>
                <c:pt idx="6">
                  <c:v>12600</c:v>
                </c:pt>
                <c:pt idx="7">
                  <c:v>13107.2</c:v>
                </c:pt>
                <c:pt idx="8">
                  <c:v>13365.563076923077</c:v>
                </c:pt>
                <c:pt idx="9">
                  <c:v>13605.021538461539</c:v>
                </c:pt>
                <c:pt idx="10">
                  <c:v>13827.15076923077</c:v>
                </c:pt>
                <c:pt idx="11">
                  <c:v>14100</c:v>
                </c:pt>
                <c:pt idx="12">
                  <c:v>14300</c:v>
                </c:pt>
                <c:pt idx="13">
                  <c:v>14600</c:v>
                </c:pt>
                <c:pt idx="14">
                  <c:v>14900</c:v>
                </c:pt>
                <c:pt idx="15">
                  <c:v>15250</c:v>
                </c:pt>
                <c:pt idx="16">
                  <c:v>15500</c:v>
                </c:pt>
                <c:pt idx="17">
                  <c:v>15900</c:v>
                </c:pt>
                <c:pt idx="18">
                  <c:v>16150</c:v>
                </c:pt>
                <c:pt idx="19">
                  <c:v>16384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DC-48FA-8111-96873F04A9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9611972"/>
        <c:axId val="1778904027"/>
      </c:lineChart>
      <c:catAx>
        <c:axId val="4996119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ZOOM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778904027"/>
        <c:crosses val="autoZero"/>
        <c:auto val="1"/>
        <c:lblAlgn val="ctr"/>
        <c:lblOffset val="100"/>
        <c:noMultiLvlLbl val="1"/>
      </c:catAx>
      <c:valAx>
        <c:axId val="177890402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t>TRANSLATED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499611972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t>12X Provided Value vs Zoom Level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'MANUAL Zoom Curves'!$B$1</c:f>
              <c:strCache>
                <c:ptCount val="1"/>
                <c:pt idx="0">
                  <c:v>VALUE</c:v>
                </c:pt>
              </c:strCache>
            </c:strRef>
          </c:tx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cat>
            <c:numRef>
              <c:f>'MANUAL Zoom Curves'!$A$2:$A$13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'MANUAL Zoom Curves'!$B$2:$B$13</c:f>
              <c:numCache>
                <c:formatCode>General</c:formatCode>
                <c:ptCount val="12"/>
                <c:pt idx="0">
                  <c:v>0</c:v>
                </c:pt>
                <c:pt idx="1">
                  <c:v>2348</c:v>
                </c:pt>
                <c:pt idx="2">
                  <c:v>3185</c:v>
                </c:pt>
                <c:pt idx="3">
                  <c:v>3968</c:v>
                </c:pt>
                <c:pt idx="4">
                  <c:v>4382</c:v>
                </c:pt>
                <c:pt idx="5">
                  <c:v>4692</c:v>
                </c:pt>
                <c:pt idx="6">
                  <c:v>4930</c:v>
                </c:pt>
                <c:pt idx="7">
                  <c:v>5146</c:v>
                </c:pt>
                <c:pt idx="8">
                  <c:v>5324</c:v>
                </c:pt>
                <c:pt idx="9">
                  <c:v>5482</c:v>
                </c:pt>
                <c:pt idx="10">
                  <c:v>5616</c:v>
                </c:pt>
                <c:pt idx="11">
                  <c:v>5680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B2-455E-AD00-BADB621199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8813618"/>
        <c:axId val="1830242272"/>
      </c:lineChart>
      <c:catAx>
        <c:axId val="159881361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ZOOM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830242272"/>
        <c:crosses val="autoZero"/>
        <c:auto val="1"/>
        <c:lblAlgn val="ctr"/>
        <c:lblOffset val="100"/>
        <c:noMultiLvlLbl val="1"/>
      </c:catAx>
      <c:valAx>
        <c:axId val="183024227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t>VALUE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598813618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t>12X Translated Value vs Zoom Level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'MANUAL Zoom Curves'!$C$1</c:f>
              <c:strCache>
                <c:ptCount val="1"/>
                <c:pt idx="0">
                  <c:v>TRANSLATED</c:v>
                </c:pt>
              </c:strCache>
            </c:strRef>
          </c:tx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cat>
            <c:numRef>
              <c:f>'MANUAL Zoom Curves'!$A$2:$A$13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'MANUAL Zoom Curves'!$C$2:$C$13</c:f>
              <c:numCache>
                <c:formatCode>General</c:formatCode>
                <c:ptCount val="12"/>
                <c:pt idx="0">
                  <c:v>0</c:v>
                </c:pt>
                <c:pt idx="1">
                  <c:v>6682.6358381502887</c:v>
                </c:pt>
                <c:pt idx="2">
                  <c:v>9379.5144508670528</c:v>
                </c:pt>
                <c:pt idx="3">
                  <c:v>11200</c:v>
                </c:pt>
                <c:pt idx="4">
                  <c:v>12500</c:v>
                </c:pt>
                <c:pt idx="5">
                  <c:v>13700</c:v>
                </c:pt>
                <c:pt idx="6">
                  <c:v>14600</c:v>
                </c:pt>
                <c:pt idx="7">
                  <c:v>15200</c:v>
                </c:pt>
                <c:pt idx="8">
                  <c:v>15747.699421965317</c:v>
                </c:pt>
                <c:pt idx="9">
                  <c:v>16006.658959537572</c:v>
                </c:pt>
                <c:pt idx="10">
                  <c:v>16250</c:v>
                </c:pt>
                <c:pt idx="11">
                  <c:v>16384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18-4C40-9CF1-A76B186277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995295"/>
        <c:axId val="727794894"/>
      </c:lineChart>
      <c:catAx>
        <c:axId val="5299529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ZOOM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727794894"/>
        <c:crosses val="autoZero"/>
        <c:auto val="1"/>
        <c:lblAlgn val="ctr"/>
        <c:lblOffset val="100"/>
        <c:noMultiLvlLbl val="1"/>
      </c:catAx>
      <c:valAx>
        <c:axId val="72779489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t>TRANSLATED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52995295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t>DEC vs. ZOOM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'BRC-X1000'!$N$49</c:f>
              <c:strCache>
                <c:ptCount val="1"/>
                <c:pt idx="0">
                  <c:v>DEC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CC"/>
              </a:solidFill>
              <a:ln cmpd="sng">
                <a:solidFill>
                  <a:srgbClr val="3366CC"/>
                </a:solidFill>
              </a:ln>
            </c:spPr>
          </c:marker>
          <c:xVal>
            <c:numRef>
              <c:f>'BRC-X1000'!$M$50:$M$61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'BRC-X1000'!$N$50:$N$61</c:f>
              <c:numCache>
                <c:formatCode>0000</c:formatCode>
                <c:ptCount val="12"/>
                <c:pt idx="0">
                  <c:v>0</c:v>
                </c:pt>
                <c:pt idx="1">
                  <c:v>597</c:v>
                </c:pt>
                <c:pt idx="2">
                  <c:v>879</c:v>
                </c:pt>
                <c:pt idx="3">
                  <c:v>1054</c:v>
                </c:pt>
                <c:pt idx="4">
                  <c:v>1173</c:v>
                </c:pt>
                <c:pt idx="5">
                  <c:v>1273</c:v>
                </c:pt>
                <c:pt idx="6">
                  <c:v>1348</c:v>
                </c:pt>
                <c:pt idx="7">
                  <c:v>1411</c:v>
                </c:pt>
                <c:pt idx="8">
                  <c:v>1468</c:v>
                </c:pt>
                <c:pt idx="9">
                  <c:v>1518</c:v>
                </c:pt>
                <c:pt idx="10">
                  <c:v>1562</c:v>
                </c:pt>
                <c:pt idx="11">
                  <c:v>1600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2B4-49F9-9E78-5779002E7B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6799974"/>
        <c:axId val="1735437295"/>
      </c:scatterChart>
      <c:valAx>
        <c:axId val="1516799974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t>ZOOM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735437295"/>
        <c:crosses val="autoZero"/>
        <c:crossBetween val="midCat"/>
      </c:valAx>
      <c:valAx>
        <c:axId val="173543729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t>DEC</a:t>
                </a:r>
              </a:p>
            </c:rich>
          </c:tx>
          <c:overlay val="0"/>
        </c:title>
        <c:numFmt formatCode="000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516799974"/>
        <c:crosses val="autoZero"/>
        <c:crossBetween val="midCat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942975</xdr:colOff>
      <xdr:row>2</xdr:row>
      <xdr:rowOff>180975</xdr:rowOff>
    </xdr:from>
    <xdr:ext cx="5715000" cy="3533775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18</xdr:col>
      <xdr:colOff>942975</xdr:colOff>
      <xdr:row>20</xdr:row>
      <xdr:rowOff>123825</xdr:rowOff>
    </xdr:from>
    <xdr:ext cx="5715000" cy="3533775"/>
    <xdr:graphicFrame macro="">
      <xdr:nvGraphicFramePr>
        <xdr:cNvPr id="5" name="Chart 5" title="Chart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13</xdr:col>
      <xdr:colOff>9525</xdr:colOff>
      <xdr:row>2</xdr:row>
      <xdr:rowOff>180975</xdr:rowOff>
    </xdr:from>
    <xdr:ext cx="5715000" cy="3533775"/>
    <xdr:graphicFrame macro="">
      <xdr:nvGraphicFramePr>
        <xdr:cNvPr id="7" name="Chart 7" title="Chart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12</xdr:col>
      <xdr:colOff>962025</xdr:colOff>
      <xdr:row>20</xdr:row>
      <xdr:rowOff>95250</xdr:rowOff>
    </xdr:from>
    <xdr:ext cx="5715000" cy="3533775"/>
    <xdr:graphicFrame macro="">
      <xdr:nvGraphicFramePr>
        <xdr:cNvPr id="9" name="Chart 9" title="Chart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942975</xdr:colOff>
      <xdr:row>2</xdr:row>
      <xdr:rowOff>180975</xdr:rowOff>
    </xdr:from>
    <xdr:ext cx="5715000" cy="3533775"/>
    <xdr:graphicFrame macro="">
      <xdr:nvGraphicFramePr>
        <xdr:cNvPr id="2" name="Chart 2" title="Chart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16</xdr:col>
      <xdr:colOff>942975</xdr:colOff>
      <xdr:row>20</xdr:row>
      <xdr:rowOff>123825</xdr:rowOff>
    </xdr:from>
    <xdr:ext cx="5715000" cy="3533775"/>
    <xdr:graphicFrame macro="">
      <xdr:nvGraphicFramePr>
        <xdr:cNvPr id="4" name="Chart 4" title="Chart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11</xdr:col>
      <xdr:colOff>9525</xdr:colOff>
      <xdr:row>2</xdr:row>
      <xdr:rowOff>180975</xdr:rowOff>
    </xdr:from>
    <xdr:ext cx="5715000" cy="3533775"/>
    <xdr:graphicFrame macro="">
      <xdr:nvGraphicFramePr>
        <xdr:cNvPr id="6" name="Chart 6" title="Chart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10</xdr:col>
      <xdr:colOff>962025</xdr:colOff>
      <xdr:row>20</xdr:row>
      <xdr:rowOff>95250</xdr:rowOff>
    </xdr:from>
    <xdr:ext cx="5715000" cy="3533775"/>
    <xdr:graphicFrame macro="">
      <xdr:nvGraphicFramePr>
        <xdr:cNvPr id="8" name="Chart 8" title="Chart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333375</xdr:colOff>
      <xdr:row>46</xdr:row>
      <xdr:rowOff>171450</xdr:rowOff>
    </xdr:from>
    <xdr:ext cx="5715000" cy="3533775"/>
    <xdr:graphicFrame macro="">
      <xdr:nvGraphicFramePr>
        <xdr:cNvPr id="3" name="Chart 3" title="Chart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790575</xdr:colOff>
      <xdr:row>1</xdr:row>
      <xdr:rowOff>190500</xdr:rowOff>
    </xdr:from>
    <xdr:ext cx="9239250" cy="10125075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www.sony.net/Products/CameraSystem/CA/BRC_X1000_BRC_H800/Technical_Document/C456100131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F28"/>
  <sheetViews>
    <sheetView workbookViewId="0"/>
  </sheetViews>
  <sheetFormatPr defaultColWidth="14.3984375" defaultRowHeight="15.75" customHeight="1" x14ac:dyDescent="0.35"/>
  <cols>
    <col min="1" max="1" width="3.3984375" customWidth="1"/>
    <col min="2" max="2" width="17.265625" customWidth="1"/>
    <col min="3" max="3" width="19" customWidth="1"/>
    <col min="4" max="4" width="16.1328125" customWidth="1"/>
    <col min="6" max="6" width="4" customWidth="1"/>
  </cols>
  <sheetData>
    <row r="1" spans="1:6" ht="15.75" customHeight="1" x14ac:dyDescent="0.4">
      <c r="A1" s="2"/>
      <c r="B1" s="2"/>
      <c r="C1" s="3"/>
      <c r="D1" s="3"/>
      <c r="E1" s="3"/>
      <c r="F1" s="2"/>
    </row>
    <row r="2" spans="1:6" ht="15.75" customHeight="1" x14ac:dyDescent="0.4">
      <c r="A2" s="2"/>
      <c r="B2" s="82" t="s">
        <v>0</v>
      </c>
      <c r="C2" s="83"/>
      <c r="D2" s="83"/>
      <c r="E2" s="83"/>
      <c r="F2" s="2"/>
    </row>
    <row r="3" spans="1:6" ht="15.75" customHeight="1" x14ac:dyDescent="0.4">
      <c r="A3" s="2"/>
      <c r="B3" s="2"/>
      <c r="C3" s="3"/>
      <c r="D3" s="3"/>
      <c r="E3" s="3"/>
      <c r="F3" s="2"/>
    </row>
    <row r="4" spans="1:6" ht="15.75" customHeight="1" x14ac:dyDescent="0.4">
      <c r="A4" s="2"/>
      <c r="B4" s="2"/>
      <c r="C4" s="4" t="s">
        <v>1</v>
      </c>
      <c r="D4" s="4" t="s">
        <v>2</v>
      </c>
      <c r="E4" s="4" t="s">
        <v>3</v>
      </c>
      <c r="F4" s="2"/>
    </row>
    <row r="5" spans="1:6" ht="15.75" customHeight="1" x14ac:dyDescent="0.4">
      <c r="A5" s="3"/>
      <c r="B5" s="4" t="s">
        <v>4</v>
      </c>
      <c r="C5" s="5">
        <v>160</v>
      </c>
      <c r="D5" s="6">
        <f>65535-(C5*14.4)</f>
        <v>63231</v>
      </c>
      <c r="E5" s="6" t="str">
        <f>DEC2HEX(65535-(C5*14.4),4)</f>
        <v>F6FF</v>
      </c>
      <c r="F5" s="2"/>
    </row>
    <row r="6" spans="1:6" ht="15.75" customHeight="1" x14ac:dyDescent="0.4">
      <c r="A6" s="3"/>
      <c r="B6" s="4" t="s">
        <v>6</v>
      </c>
      <c r="C6" s="5">
        <v>170</v>
      </c>
      <c r="D6" s="7">
        <f t="shared" ref="D6:D7" si="0">0+(C6*14.4)</f>
        <v>2448</v>
      </c>
      <c r="E6" s="8" t="str">
        <f t="shared" ref="E6:E7" si="1">DEC2HEX(0+(C6*14.4),4)</f>
        <v>0990</v>
      </c>
      <c r="F6" s="2"/>
    </row>
    <row r="7" spans="1:6" ht="15.75" customHeight="1" x14ac:dyDescent="0.4">
      <c r="A7" s="3"/>
      <c r="B7" s="4" t="s">
        <v>10</v>
      </c>
      <c r="C7" s="9">
        <v>90</v>
      </c>
      <c r="D7" s="10">
        <f t="shared" si="0"/>
        <v>1296</v>
      </c>
      <c r="E7" s="6" t="str">
        <f t="shared" si="1"/>
        <v>0510</v>
      </c>
      <c r="F7" s="2"/>
    </row>
    <row r="8" spans="1:6" ht="15.75" customHeight="1" x14ac:dyDescent="0.4">
      <c r="A8" s="3"/>
      <c r="B8" s="4" t="s">
        <v>11</v>
      </c>
      <c r="C8" s="9">
        <v>30</v>
      </c>
      <c r="D8" s="6">
        <f>65535-(C8*14.4)</f>
        <v>65103</v>
      </c>
      <c r="E8" s="6" t="str">
        <f>DEC2HEX(65535-(C8*14.4),4)</f>
        <v>FE4F</v>
      </c>
      <c r="F8" s="2"/>
    </row>
    <row r="9" spans="1:6" ht="15.75" customHeight="1" x14ac:dyDescent="0.4">
      <c r="A9" s="2"/>
      <c r="B9" s="2"/>
      <c r="C9" s="2"/>
      <c r="D9" s="2"/>
      <c r="E9" s="2"/>
      <c r="F9" s="2"/>
    </row>
    <row r="10" spans="1:6" ht="15.75" customHeight="1" x14ac:dyDescent="0.4">
      <c r="A10" s="2"/>
      <c r="B10" s="85" t="s">
        <v>13</v>
      </c>
      <c r="C10" s="83"/>
      <c r="D10" s="83"/>
      <c r="E10" s="83"/>
      <c r="F10" s="2"/>
    </row>
    <row r="11" spans="1:6" ht="15.75" customHeight="1" x14ac:dyDescent="0.4">
      <c r="A11" s="2"/>
      <c r="B11" s="2"/>
      <c r="C11" s="2"/>
      <c r="D11" s="2"/>
      <c r="E11" s="2"/>
      <c r="F11" s="2"/>
    </row>
    <row r="12" spans="1:6" ht="15.75" customHeight="1" x14ac:dyDescent="0.4">
      <c r="A12" s="2"/>
      <c r="B12" s="4" t="s">
        <v>14</v>
      </c>
      <c r="C12" s="11" t="s">
        <v>15</v>
      </c>
      <c r="D12" s="4" t="s">
        <v>5</v>
      </c>
      <c r="E12" s="11" t="s">
        <v>12</v>
      </c>
      <c r="F12" s="2"/>
    </row>
    <row r="13" spans="1:6" ht="15.75" customHeight="1" x14ac:dyDescent="0.4">
      <c r="A13" s="2"/>
      <c r="B13" s="4"/>
      <c r="C13" s="4"/>
      <c r="D13" s="4" t="s">
        <v>7</v>
      </c>
      <c r="E13" s="11" t="s">
        <v>16</v>
      </c>
      <c r="F13" s="2"/>
    </row>
    <row r="14" spans="1:6" ht="15.75" customHeight="1" x14ac:dyDescent="0.4">
      <c r="A14" s="2"/>
      <c r="B14" s="4" t="s">
        <v>17</v>
      </c>
      <c r="C14" s="12">
        <v>1</v>
      </c>
      <c r="D14" s="4"/>
      <c r="E14" s="4"/>
      <c r="F14" s="2"/>
    </row>
    <row r="15" spans="1:6" ht="15.75" customHeight="1" x14ac:dyDescent="0.4">
      <c r="A15" s="2"/>
      <c r="B15" s="4" t="s">
        <v>18</v>
      </c>
      <c r="C15" s="12">
        <v>2</v>
      </c>
      <c r="D15" s="4" t="s">
        <v>19</v>
      </c>
      <c r="E15" s="11" t="s">
        <v>20</v>
      </c>
      <c r="F15" s="2"/>
    </row>
    <row r="16" spans="1:6" ht="15.75" customHeight="1" x14ac:dyDescent="0.4">
      <c r="A16" s="2"/>
      <c r="B16" s="2"/>
      <c r="C16" s="2"/>
      <c r="D16" s="2"/>
      <c r="E16" s="2"/>
      <c r="F16" s="2"/>
    </row>
    <row r="17" spans="1:6" ht="15.75" customHeight="1" x14ac:dyDescent="0.4">
      <c r="A17" s="2"/>
      <c r="B17" s="84" t="str">
        <f>"http://"&amp;C12&amp;"/cgi-bin/ptzctrl.cgi?ptzcmd&amp;"&amp;E15&amp;"&amp;"&amp;C14&amp;"&amp;"&amp;C15&amp;"&amp;"&amp;IF(E12="Left",E5,E6)&amp;"&amp;"&amp;(IF(E13="Up",E7,E8))</f>
        <v>http://192.168.111.88/cgi-bin/ptzctrl.cgi?ptzcmd&amp;abs&amp;1&amp;2&amp;F6FF&amp;FE4F</v>
      </c>
      <c r="C17" s="83"/>
      <c r="D17" s="83"/>
      <c r="E17" s="83"/>
      <c r="F17" s="2"/>
    </row>
    <row r="18" spans="1:6" ht="15.75" customHeight="1" x14ac:dyDescent="0.4">
      <c r="A18" s="2"/>
      <c r="B18" s="2"/>
      <c r="C18" s="2"/>
      <c r="D18" s="2"/>
      <c r="E18" s="2"/>
      <c r="F18" s="2"/>
    </row>
    <row r="19" spans="1:6" ht="15.75" customHeight="1" x14ac:dyDescent="0.4">
      <c r="A19" s="13"/>
      <c r="B19" s="85" t="s">
        <v>21</v>
      </c>
      <c r="C19" s="83"/>
      <c r="D19" s="83"/>
      <c r="E19" s="83"/>
      <c r="F19" s="13"/>
    </row>
    <row r="20" spans="1:6" ht="15.75" customHeight="1" x14ac:dyDescent="0.35">
      <c r="A20" s="13"/>
      <c r="B20" s="13"/>
      <c r="C20" s="14"/>
      <c r="D20" s="13"/>
      <c r="E20" s="14"/>
      <c r="F20" s="13"/>
    </row>
    <row r="21" spans="1:6" ht="15.75" customHeight="1" x14ac:dyDescent="0.4">
      <c r="A21" s="13"/>
      <c r="B21" s="15" t="s">
        <v>17</v>
      </c>
      <c r="C21" s="16">
        <v>2</v>
      </c>
      <c r="D21" s="15" t="s">
        <v>5</v>
      </c>
      <c r="E21" s="11" t="s">
        <v>12</v>
      </c>
      <c r="F21" s="13"/>
    </row>
    <row r="22" spans="1:6" ht="15.75" customHeight="1" x14ac:dyDescent="0.4">
      <c r="A22" s="13"/>
      <c r="B22" s="15" t="s">
        <v>18</v>
      </c>
      <c r="C22" s="16">
        <v>2</v>
      </c>
      <c r="D22" s="15" t="s">
        <v>7</v>
      </c>
      <c r="E22" s="11" t="s">
        <v>16</v>
      </c>
      <c r="F22" s="13"/>
    </row>
    <row r="23" spans="1:6" ht="15.75" customHeight="1" x14ac:dyDescent="0.4">
      <c r="A23" s="13"/>
      <c r="B23" s="15"/>
      <c r="C23" s="17"/>
      <c r="D23" s="18"/>
      <c r="E23" s="20"/>
      <c r="F23" s="13"/>
    </row>
    <row r="24" spans="1:6" ht="15.75" customHeight="1" x14ac:dyDescent="0.4">
      <c r="A24" s="13"/>
      <c r="B24" s="22" t="s">
        <v>22</v>
      </c>
      <c r="C24" s="25">
        <v>4</v>
      </c>
      <c r="D24" s="15" t="s">
        <v>19</v>
      </c>
      <c r="E24" s="11" t="s">
        <v>20</v>
      </c>
      <c r="F24" s="13"/>
    </row>
    <row r="25" spans="1:6" ht="15.75" customHeight="1" x14ac:dyDescent="0.35">
      <c r="A25" s="13"/>
      <c r="B25" s="13"/>
      <c r="C25" s="13"/>
      <c r="D25" s="13"/>
      <c r="E25" s="13"/>
      <c r="F25" s="13"/>
    </row>
    <row r="26" spans="1:6" ht="15.75" customHeight="1" x14ac:dyDescent="0.4">
      <c r="A26" s="13"/>
      <c r="B26" s="22" t="s">
        <v>23</v>
      </c>
      <c r="C26" s="86" t="str">
        <f>IF(E24="abs","81 01 06 02 "&amp;IF(C21&lt;10,"0"&amp;C21,C21)&amp;" "&amp;IF(C22&lt;10,"0"&amp;C22,C22)&amp;" 0"&amp;IF(E21="Left",MID($E$5,1,1),MID($E$6,1,1))&amp;" 0"&amp;IF(E21="Left",MID($E$5,2,1),MID($E$6,2,1))&amp;" 0"&amp;IF(E21="Left",MID($E$5,3,1),MID($E$6,3,1))&amp;" 0"&amp;IF(E21="Left",MID($E$5,4,1),MID($E$6,4,1))&amp;" 0"&amp;IF(E22="Up",MID($E$7,1,1),MID($E$8,1,1))&amp;" 0"&amp;IF(E22="Up",MID($E$7,2,1),MID($E$8,2,1))&amp;" 0"&amp;IF(E22="Up",MID($E$7,3,1),MID($E$8,3,1))&amp;" 0"&amp;IF(E22="Up",MID($E$7,4,1),MID($E$8,4,1))&amp;" FF","81 01 06 03 "&amp;IF(C21&lt;10,"0"&amp;C21,C21)&amp;" "&amp;IF(C22&lt;10,"0"&amp;C22,C22)&amp;" 0"&amp;IF(E21="Left",MID($E$5,1,1),MID($E$6,1,1))&amp;" 0"&amp;IF(E21="Left",MID($E$5,2,1),MID($E$6,2,1))&amp;" 0"&amp;IF(E21="Left",MID($E$5,3,1),MID($E$6,3,1))&amp;" 0"&amp;IF(E21="Left",MID($E$5,4,1),MID($E$6,4,1))&amp;" 0"&amp;IF(E22="Up",MID($E$7,1,1),MID($E$8,1,1))&amp;" 0"&amp;IF(E22="Up",MID($E$7,2,1),MID($E$8,2,1))&amp;" 0"&amp;IF(E22="Up",MID($E$7,3,1),MID($E$8,3,1))&amp;" 0"&amp;IF(E22="Up",MID($E$7,4,1),MID($E$8,4,1))&amp;" FF")</f>
        <v>81 01 06 02 02 02 0F 06 0F 0F 0F 0E 04 0F FF</v>
      </c>
      <c r="D26" s="83"/>
      <c r="E26" s="83"/>
      <c r="F26" s="13"/>
    </row>
    <row r="27" spans="1:6" ht="15.75" customHeight="1" x14ac:dyDescent="0.4">
      <c r="A27" s="13"/>
      <c r="B27" s="22" t="s">
        <v>24</v>
      </c>
      <c r="C27" s="87" t="str">
        <f>IF(E24="abs","8"&amp;C24&amp;" 01 06 02 "&amp;IF(C21&lt;10,"0"&amp;C21,C21)&amp;" "&amp;IF(C22&lt;10,"0"&amp;C22,C22)&amp;" 0"&amp;IF(E21="Left",MID($E$5,1,1),MID($E$6,1,1))&amp;" 0"&amp;IF(E21="Left",MID($E$5,2,1),MID($E$6,2,1))&amp;" 0"&amp;IF(E21="Left",MID($E$5,3,1),MID($E$6,3,1))&amp;" 0"&amp;IF(E21="Left",MID($E$5,4,1),MID($E$6,4,1))&amp;" 0"&amp;IF(E22="Up",MID($E$7,1,1),MID($E$8,1,1))&amp;" 0"&amp;IF(E22="Up",MID($E$7,2,1),MID($E$8,2,1))&amp;" 0"&amp;IF(E22="Up",MID($E$7,3,1),MID($E$8,3,1))&amp;" 0"&amp;IF(E22="Up",MID($E$7,4,1),MID($E$8,4,1))&amp;" FF","8"&amp;C24&amp;" 01 06 03 "&amp;IF(C21&lt;10,"0"&amp;C21,C21)&amp;" "&amp;IF(C22&lt;10,"0"&amp;C22,C22)&amp;" 0"&amp;IF(E21="Left",MID($E$5,1,1),MID($E$6,1,1))&amp;" 0"&amp;IF(E21="Left",MID($E$5,2,1),MID($E$6,2,1))&amp;" 0"&amp;IF(E21="Left",MID($E$5,3,1),MID($E$6,3,1))&amp;" 0"&amp;IF(E21="Left",MID($E$5,4,1),MID($E$6,4,1))&amp;" 0"&amp;IF(E22="Up",MID($E$7,1,1),MID($E$8,1,1))&amp;" 0"&amp;IF(E22="Up",MID($E$7,2,1),MID($E$8,2,1))&amp;" 0"&amp;IF(E22="Up",MID($E$7,3,1),MID($E$8,3,1))&amp;" 0"&amp;IF(E22="Up",MID($E$7,4,1),MID($E$8,4,1))&amp;" FF")</f>
        <v>84 01 06 02 02 02 0F 06 0F 0F 0F 0E 04 0F FF</v>
      </c>
      <c r="D27" s="83"/>
      <c r="E27" s="83"/>
      <c r="F27" s="13"/>
    </row>
    <row r="28" spans="1:6" ht="15.75" customHeight="1" x14ac:dyDescent="0.35">
      <c r="A28" s="13"/>
      <c r="B28" s="13"/>
      <c r="C28" s="27"/>
      <c r="D28" s="27"/>
      <c r="E28" s="27"/>
      <c r="F28" s="13"/>
    </row>
  </sheetData>
  <mergeCells count="6">
    <mergeCell ref="C27:E27"/>
    <mergeCell ref="B2:E2"/>
    <mergeCell ref="B17:E17"/>
    <mergeCell ref="B10:E10"/>
    <mergeCell ref="B19:E19"/>
    <mergeCell ref="C26:E26"/>
  </mergeCells>
  <dataValidations count="10">
    <dataValidation type="decimal" allowBlank="1" showDropDown="1" showInputMessage="1" prompt="Please enter a number between 1 and 8" sqref="C13" xr:uid="{00000000-0002-0000-0200-000000000000}">
      <formula1>1</formula1>
      <formula2>8</formula2>
    </dataValidation>
    <dataValidation type="list" allowBlank="1" sqref="E13 E22" xr:uid="{00000000-0002-0000-0200-000001000000}">
      <formula1>"Up,Down"</formula1>
    </dataValidation>
    <dataValidation type="decimal" allowBlank="1" showDropDown="1" showInputMessage="1" prompt="Please enter a number between 0 and 170" sqref="C5:C6" xr:uid="{00000000-0002-0000-0200-000002000000}">
      <formula1>0</formula1>
      <formula2>170</formula2>
    </dataValidation>
    <dataValidation type="decimal" allowBlank="1" showDropDown="1" showInputMessage="1" prompt="Please enter a number between 0 and 90" sqref="C7" xr:uid="{00000000-0002-0000-0200-000003000000}">
      <formula1>0</formula1>
      <formula2>90</formula2>
    </dataValidation>
    <dataValidation type="list" allowBlank="1" sqref="E12 E21" xr:uid="{00000000-0002-0000-0200-000004000000}">
      <formula1>"Left,Right"</formula1>
    </dataValidation>
    <dataValidation type="list" allowBlank="1" sqref="E15 E24" xr:uid="{00000000-0002-0000-0200-000005000000}">
      <formula1>"abs,rel"</formula1>
    </dataValidation>
    <dataValidation type="decimal" allowBlank="1" showDropDown="1" showInputMessage="1" prompt="Please enter a number between 1 and 20" sqref="C15 C22" xr:uid="{00000000-0002-0000-0200-000006000000}">
      <formula1>1</formula1>
      <formula2>20</formula2>
    </dataValidation>
    <dataValidation type="decimal" allowBlank="1" showDropDown="1" showInputMessage="1" prompt="Please enter a number between 0 and 30" sqref="C8" xr:uid="{00000000-0002-0000-0200-000007000000}">
      <formula1>0</formula1>
      <formula2>30</formula2>
    </dataValidation>
    <dataValidation type="list" allowBlank="1" showInputMessage="1" prompt="Only required if you are using RS232 or RS485 for control" sqref="C24" xr:uid="{00000000-0002-0000-0200-000008000000}">
      <formula1>"1,2,3,4,5,6,7"</formula1>
    </dataValidation>
    <dataValidation type="decimal" allowBlank="1" showDropDown="1" showInputMessage="1" prompt="Please enter a number between 1 and 24" sqref="C14 C21" xr:uid="{00000000-0002-0000-0200-000009000000}">
      <formula1>1</formula1>
      <formula2>24</formula2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8:S76"/>
  <sheetViews>
    <sheetView workbookViewId="0"/>
  </sheetViews>
  <sheetFormatPr defaultColWidth="14.3984375" defaultRowHeight="15.75" customHeight="1" x14ac:dyDescent="0.35"/>
  <cols>
    <col min="12" max="12" width="19.265625" customWidth="1"/>
  </cols>
  <sheetData>
    <row r="8" spans="11:16" ht="15.75" customHeight="1" x14ac:dyDescent="0.4">
      <c r="K8" s="67" t="s">
        <v>174</v>
      </c>
    </row>
    <row r="12" spans="11:16" ht="15.75" customHeight="1" x14ac:dyDescent="0.35">
      <c r="L12" s="63" t="s">
        <v>175</v>
      </c>
      <c r="M12" s="63" t="s">
        <v>176</v>
      </c>
      <c r="P12" s="63">
        <v>1</v>
      </c>
    </row>
    <row r="13" spans="11:16" ht="15.75" customHeight="1" x14ac:dyDescent="0.35">
      <c r="L13" s="63" t="s">
        <v>177</v>
      </c>
      <c r="M13" s="63" t="s">
        <v>178</v>
      </c>
      <c r="P13" s="63">
        <v>2</v>
      </c>
    </row>
    <row r="14" spans="11:16" ht="15.75" customHeight="1" x14ac:dyDescent="0.35">
      <c r="L14" s="63">
        <v>1650</v>
      </c>
      <c r="M14" s="63" t="s">
        <v>179</v>
      </c>
      <c r="P14" s="63">
        <v>3</v>
      </c>
    </row>
    <row r="15" spans="11:16" ht="15.75" customHeight="1" x14ac:dyDescent="0.35">
      <c r="P15" s="63">
        <v>4</v>
      </c>
    </row>
    <row r="16" spans="11:16" ht="15.75" customHeight="1" x14ac:dyDescent="0.35">
      <c r="P16" s="63">
        <v>5</v>
      </c>
    </row>
    <row r="17" spans="13:19" ht="15.75" customHeight="1" x14ac:dyDescent="0.35">
      <c r="P17" s="63">
        <v>6</v>
      </c>
    </row>
    <row r="18" spans="13:19" ht="15.75" customHeight="1" x14ac:dyDescent="0.35">
      <c r="P18" s="63">
        <v>7</v>
      </c>
    </row>
    <row r="19" spans="13:19" ht="15.75" customHeight="1" x14ac:dyDescent="0.35">
      <c r="P19" s="63">
        <v>8</v>
      </c>
    </row>
    <row r="20" spans="13:19" ht="15.75" customHeight="1" x14ac:dyDescent="0.35">
      <c r="P20" s="63">
        <v>9</v>
      </c>
    </row>
    <row r="21" spans="13:19" ht="15.75" customHeight="1" x14ac:dyDescent="0.35">
      <c r="P21" s="63">
        <v>10</v>
      </c>
    </row>
    <row r="22" spans="13:19" ht="15.75" customHeight="1" x14ac:dyDescent="0.35">
      <c r="P22" s="63">
        <v>11</v>
      </c>
      <c r="Q22">
        <f>Q23/2</f>
        <v>800</v>
      </c>
    </row>
    <row r="23" spans="13:19" ht="15.75" customHeight="1" x14ac:dyDescent="0.35">
      <c r="P23" s="63">
        <v>12</v>
      </c>
      <c r="Q23" s="63">
        <v>1600</v>
      </c>
    </row>
    <row r="31" spans="13:19" ht="15.75" customHeight="1" x14ac:dyDescent="0.4">
      <c r="M31" s="64" t="s">
        <v>32</v>
      </c>
      <c r="N31" s="64" t="s">
        <v>3</v>
      </c>
      <c r="O31" s="64" t="s">
        <v>2</v>
      </c>
      <c r="P31" s="68" t="s">
        <v>180</v>
      </c>
      <c r="Q31" s="69" t="s">
        <v>181</v>
      </c>
      <c r="R31" s="70" t="s">
        <v>182</v>
      </c>
      <c r="S31" s="69" t="s">
        <v>183</v>
      </c>
    </row>
    <row r="32" spans="13:19" ht="15.75" customHeight="1" x14ac:dyDescent="0.35">
      <c r="M32" s="30">
        <v>1</v>
      </c>
      <c r="N32" s="34">
        <v>0</v>
      </c>
      <c r="O32" s="31">
        <f t="shared" ref="O32:O43" si="0">HEX2DEC(N32)</f>
        <v>0</v>
      </c>
      <c r="P32" s="71">
        <f t="shared" ref="P32:P42" si="1">O33-O32</f>
        <v>6144</v>
      </c>
      <c r="Q32" s="72">
        <f t="shared" ref="Q32:Q41" si="2">1-($O$43-P32)/$O$43</f>
        <v>0.375</v>
      </c>
      <c r="R32" s="30">
        <v>0</v>
      </c>
      <c r="S32" s="31">
        <v>600</v>
      </c>
    </row>
    <row r="33" spans="11:19" ht="15.75" customHeight="1" x14ac:dyDescent="0.35">
      <c r="M33" s="30">
        <v>2</v>
      </c>
      <c r="N33" s="34">
        <v>1800</v>
      </c>
      <c r="O33" s="31">
        <f t="shared" si="0"/>
        <v>6144</v>
      </c>
      <c r="P33" s="71">
        <f t="shared" si="1"/>
        <v>2880</v>
      </c>
      <c r="Q33" s="72">
        <f t="shared" si="2"/>
        <v>0.17578125</v>
      </c>
      <c r="R33" s="31">
        <f t="shared" ref="R33:R42" si="3">R34-S33</f>
        <v>597</v>
      </c>
      <c r="S33" s="31">
        <v>282</v>
      </c>
    </row>
    <row r="34" spans="11:19" ht="15.75" customHeight="1" x14ac:dyDescent="0.35">
      <c r="M34" s="30">
        <v>3</v>
      </c>
      <c r="N34" s="34">
        <v>2340</v>
      </c>
      <c r="O34" s="31">
        <f t="shared" si="0"/>
        <v>9024</v>
      </c>
      <c r="P34" s="71">
        <f t="shared" si="1"/>
        <v>1792</v>
      </c>
      <c r="Q34" s="72">
        <f t="shared" si="2"/>
        <v>0.109375</v>
      </c>
      <c r="R34" s="31">
        <f t="shared" si="3"/>
        <v>879</v>
      </c>
      <c r="S34" s="31">
        <v>175</v>
      </c>
    </row>
    <row r="35" spans="11:19" ht="15.75" customHeight="1" x14ac:dyDescent="0.35">
      <c r="M35" s="30">
        <v>4</v>
      </c>
      <c r="N35" s="34" t="s">
        <v>184</v>
      </c>
      <c r="O35" s="31">
        <f t="shared" si="0"/>
        <v>10816</v>
      </c>
      <c r="P35" s="71">
        <f t="shared" si="1"/>
        <v>1216</v>
      </c>
      <c r="Q35" s="72">
        <f t="shared" si="2"/>
        <v>7.421875E-2</v>
      </c>
      <c r="R35" s="31">
        <f t="shared" si="3"/>
        <v>1054</v>
      </c>
      <c r="S35" s="31">
        <v>119</v>
      </c>
    </row>
    <row r="36" spans="11:19" ht="15.75" customHeight="1" x14ac:dyDescent="0.35">
      <c r="M36" s="30">
        <v>5</v>
      </c>
      <c r="N36" s="34" t="s">
        <v>185</v>
      </c>
      <c r="O36" s="31">
        <f t="shared" si="0"/>
        <v>12032</v>
      </c>
      <c r="P36" s="71">
        <f t="shared" si="1"/>
        <v>1024</v>
      </c>
      <c r="Q36" s="72">
        <f t="shared" si="2"/>
        <v>6.25E-2</v>
      </c>
      <c r="R36" s="31">
        <f t="shared" si="3"/>
        <v>1173</v>
      </c>
      <c r="S36" s="31">
        <v>100</v>
      </c>
    </row>
    <row r="37" spans="11:19" ht="12.75" x14ac:dyDescent="0.35">
      <c r="M37" s="30">
        <v>6</v>
      </c>
      <c r="N37" s="34">
        <v>3300</v>
      </c>
      <c r="O37" s="31">
        <f t="shared" si="0"/>
        <v>13056</v>
      </c>
      <c r="P37" s="71">
        <f t="shared" si="1"/>
        <v>768</v>
      </c>
      <c r="Q37" s="72">
        <f t="shared" si="2"/>
        <v>4.6875E-2</v>
      </c>
      <c r="R37" s="31">
        <f t="shared" si="3"/>
        <v>1273</v>
      </c>
      <c r="S37" s="31">
        <v>75</v>
      </c>
    </row>
    <row r="38" spans="11:19" ht="12.75" x14ac:dyDescent="0.35">
      <c r="M38" s="30">
        <v>7</v>
      </c>
      <c r="N38" s="34">
        <v>3600</v>
      </c>
      <c r="O38" s="31">
        <f t="shared" si="0"/>
        <v>13824</v>
      </c>
      <c r="P38" s="71">
        <f t="shared" si="1"/>
        <v>640</v>
      </c>
      <c r="Q38" s="72">
        <f t="shared" si="2"/>
        <v>3.90625E-2</v>
      </c>
      <c r="R38" s="31">
        <f t="shared" si="3"/>
        <v>1348</v>
      </c>
      <c r="S38" s="31">
        <v>63</v>
      </c>
    </row>
    <row r="39" spans="11:19" ht="12.75" x14ac:dyDescent="0.35">
      <c r="M39" s="30">
        <v>8</v>
      </c>
      <c r="N39" s="34">
        <v>3880</v>
      </c>
      <c r="O39" s="31">
        <f t="shared" si="0"/>
        <v>14464</v>
      </c>
      <c r="P39" s="71">
        <f t="shared" si="1"/>
        <v>576</v>
      </c>
      <c r="Q39" s="72">
        <f t="shared" si="2"/>
        <v>3.515625E-2</v>
      </c>
      <c r="R39" s="31">
        <f t="shared" si="3"/>
        <v>1411</v>
      </c>
      <c r="S39" s="31">
        <v>57</v>
      </c>
    </row>
    <row r="40" spans="11:19" ht="12.75" x14ac:dyDescent="0.35">
      <c r="M40" s="30">
        <v>9</v>
      </c>
      <c r="N40" s="34" t="s">
        <v>186</v>
      </c>
      <c r="O40" s="31">
        <f t="shared" si="0"/>
        <v>15040</v>
      </c>
      <c r="P40" s="71">
        <f t="shared" si="1"/>
        <v>512</v>
      </c>
      <c r="Q40" s="72">
        <f t="shared" si="2"/>
        <v>3.125E-2</v>
      </c>
      <c r="R40" s="31">
        <f t="shared" si="3"/>
        <v>1468</v>
      </c>
      <c r="S40" s="31">
        <v>50</v>
      </c>
    </row>
    <row r="41" spans="11:19" ht="12.75" x14ac:dyDescent="0.35">
      <c r="M41" s="30">
        <v>10</v>
      </c>
      <c r="N41" s="34" t="s">
        <v>187</v>
      </c>
      <c r="O41" s="31">
        <f t="shared" si="0"/>
        <v>15552</v>
      </c>
      <c r="P41" s="71">
        <f t="shared" si="1"/>
        <v>448</v>
      </c>
      <c r="Q41" s="72">
        <f t="shared" si="2"/>
        <v>2.734375E-2</v>
      </c>
      <c r="R41" s="31">
        <f t="shared" si="3"/>
        <v>1518</v>
      </c>
      <c r="S41" s="31">
        <v>44</v>
      </c>
    </row>
    <row r="42" spans="11:19" ht="12.75" x14ac:dyDescent="0.35">
      <c r="M42" s="30">
        <v>11</v>
      </c>
      <c r="N42" s="32" t="s">
        <v>188</v>
      </c>
      <c r="O42" s="31">
        <f t="shared" si="0"/>
        <v>16000</v>
      </c>
      <c r="P42" s="71">
        <f t="shared" si="1"/>
        <v>384</v>
      </c>
      <c r="Q42" s="72">
        <f>1-(($O$43-P42)/$O$43)</f>
        <v>2.34375E-2</v>
      </c>
      <c r="R42" s="31">
        <f t="shared" si="3"/>
        <v>1562</v>
      </c>
      <c r="S42" s="31">
        <v>38</v>
      </c>
    </row>
    <row r="43" spans="11:19" ht="12.75" x14ac:dyDescent="0.35">
      <c r="M43" s="30">
        <v>12</v>
      </c>
      <c r="N43" s="34">
        <v>4000</v>
      </c>
      <c r="O43" s="31">
        <f t="shared" si="0"/>
        <v>16384</v>
      </c>
      <c r="P43" s="71"/>
      <c r="Q43" s="31"/>
      <c r="R43" s="30">
        <v>1600</v>
      </c>
      <c r="S43" s="31"/>
    </row>
    <row r="44" spans="11:19" ht="12.75" x14ac:dyDescent="0.35">
      <c r="K44" s="73"/>
    </row>
    <row r="45" spans="11:19" ht="12.75" x14ac:dyDescent="0.35">
      <c r="K45" s="74"/>
    </row>
    <row r="46" spans="11:19" ht="12.75" x14ac:dyDescent="0.35">
      <c r="K46" s="75"/>
    </row>
    <row r="47" spans="11:19" ht="12.75" x14ac:dyDescent="0.35">
      <c r="K47" s="75"/>
    </row>
    <row r="48" spans="11:19" ht="12.75" x14ac:dyDescent="0.35">
      <c r="K48" s="75"/>
    </row>
    <row r="49" spans="1:15" ht="13.15" x14ac:dyDescent="0.4">
      <c r="K49" s="75"/>
      <c r="M49" s="76" t="s">
        <v>32</v>
      </c>
      <c r="N49" s="64" t="s">
        <v>2</v>
      </c>
      <c r="O49" s="64" t="s">
        <v>3</v>
      </c>
    </row>
    <row r="50" spans="1:15" ht="12.75" x14ac:dyDescent="0.35">
      <c r="M50" s="77">
        <v>1</v>
      </c>
      <c r="N50" s="34">
        <v>0</v>
      </c>
      <c r="O50" s="35" t="str">
        <f t="shared" ref="O50:O61" si="4">DEC2HEX(N50,4)</f>
        <v>0000</v>
      </c>
    </row>
    <row r="51" spans="1:15" ht="12.75" x14ac:dyDescent="0.35">
      <c r="M51" s="77">
        <v>2</v>
      </c>
      <c r="N51" s="35">
        <v>597</v>
      </c>
      <c r="O51" s="35" t="str">
        <f t="shared" si="4"/>
        <v>0255</v>
      </c>
    </row>
    <row r="52" spans="1:15" ht="12.75" x14ac:dyDescent="0.35">
      <c r="M52" s="77">
        <v>3</v>
      </c>
      <c r="N52" s="35">
        <v>879</v>
      </c>
      <c r="O52" s="35" t="str">
        <f t="shared" si="4"/>
        <v>036F</v>
      </c>
    </row>
    <row r="53" spans="1:15" ht="12.75" x14ac:dyDescent="0.35">
      <c r="M53" s="77">
        <v>4</v>
      </c>
      <c r="N53" s="35">
        <v>1054</v>
      </c>
      <c r="O53" s="35" t="str">
        <f t="shared" si="4"/>
        <v>041E</v>
      </c>
    </row>
    <row r="54" spans="1:15" ht="12.75" x14ac:dyDescent="0.35">
      <c r="A54" s="78" t="s">
        <v>189</v>
      </c>
      <c r="M54" s="77">
        <v>5</v>
      </c>
      <c r="N54" s="35">
        <v>1173</v>
      </c>
      <c r="O54" s="35" t="str">
        <f t="shared" si="4"/>
        <v>0495</v>
      </c>
    </row>
    <row r="55" spans="1:15" ht="12.75" x14ac:dyDescent="0.35">
      <c r="M55" s="77">
        <v>6</v>
      </c>
      <c r="N55" s="35">
        <v>1273</v>
      </c>
      <c r="O55" s="35" t="str">
        <f t="shared" si="4"/>
        <v>04F9</v>
      </c>
    </row>
    <row r="56" spans="1:15" ht="12.75" x14ac:dyDescent="0.35">
      <c r="M56" s="77">
        <v>7</v>
      </c>
      <c r="N56" s="35">
        <v>1348</v>
      </c>
      <c r="O56" s="35" t="str">
        <f t="shared" si="4"/>
        <v>0544</v>
      </c>
    </row>
    <row r="57" spans="1:15" ht="12.75" x14ac:dyDescent="0.35">
      <c r="M57" s="77">
        <v>8</v>
      </c>
      <c r="N57" s="35">
        <v>1411</v>
      </c>
      <c r="O57" s="35" t="str">
        <f t="shared" si="4"/>
        <v>0583</v>
      </c>
    </row>
    <row r="58" spans="1:15" ht="12.75" x14ac:dyDescent="0.35">
      <c r="M58" s="77">
        <v>9</v>
      </c>
      <c r="N58" s="35">
        <v>1468</v>
      </c>
      <c r="O58" s="35" t="str">
        <f t="shared" si="4"/>
        <v>05BC</v>
      </c>
    </row>
    <row r="59" spans="1:15" ht="12.75" x14ac:dyDescent="0.35">
      <c r="M59" s="77">
        <v>10</v>
      </c>
      <c r="N59" s="35">
        <v>1518</v>
      </c>
      <c r="O59" s="35" t="str">
        <f t="shared" si="4"/>
        <v>05EE</v>
      </c>
    </row>
    <row r="60" spans="1:15" ht="12.75" x14ac:dyDescent="0.35">
      <c r="M60" s="77">
        <v>11</v>
      </c>
      <c r="N60" s="35">
        <v>1562</v>
      </c>
      <c r="O60" s="35" t="str">
        <f t="shared" si="4"/>
        <v>061A</v>
      </c>
    </row>
    <row r="61" spans="1:15" ht="12.75" x14ac:dyDescent="0.35">
      <c r="M61" s="77">
        <v>12</v>
      </c>
      <c r="N61" s="34">
        <v>1600</v>
      </c>
      <c r="O61" s="35" t="str">
        <f t="shared" si="4"/>
        <v>0640</v>
      </c>
    </row>
    <row r="64" spans="1:15" ht="13.15" x14ac:dyDescent="0.4">
      <c r="L64" s="76" t="s">
        <v>32</v>
      </c>
    </row>
    <row r="65" spans="12:14" ht="12.75" x14ac:dyDescent="0.35">
      <c r="L65" s="77">
        <v>1</v>
      </c>
    </row>
    <row r="66" spans="12:14" ht="12.75" x14ac:dyDescent="0.35">
      <c r="L66" s="77">
        <v>2</v>
      </c>
    </row>
    <row r="67" spans="12:14" ht="12.75" x14ac:dyDescent="0.35">
      <c r="L67" s="77">
        <v>3</v>
      </c>
    </row>
    <row r="68" spans="12:14" ht="12.75" x14ac:dyDescent="0.35">
      <c r="L68" s="77">
        <v>4</v>
      </c>
    </row>
    <row r="69" spans="12:14" ht="12.75" x14ac:dyDescent="0.35">
      <c r="L69" s="77">
        <v>5</v>
      </c>
    </row>
    <row r="70" spans="12:14" ht="12.75" x14ac:dyDescent="0.35">
      <c r="L70" s="77">
        <v>6</v>
      </c>
    </row>
    <row r="71" spans="12:14" ht="12.75" x14ac:dyDescent="0.35">
      <c r="L71" s="77">
        <v>7</v>
      </c>
    </row>
    <row r="72" spans="12:14" ht="12.75" x14ac:dyDescent="0.35">
      <c r="L72" s="77">
        <v>8</v>
      </c>
    </row>
    <row r="73" spans="12:14" ht="12.75" x14ac:dyDescent="0.35">
      <c r="L73" s="77">
        <v>9</v>
      </c>
    </row>
    <row r="74" spans="12:14" ht="12.75" x14ac:dyDescent="0.35">
      <c r="L74" s="77">
        <v>10</v>
      </c>
    </row>
    <row r="75" spans="12:14" ht="12.75" x14ac:dyDescent="0.35">
      <c r="L75" s="77">
        <v>11</v>
      </c>
    </row>
    <row r="76" spans="12:14" ht="12.75" x14ac:dyDescent="0.35">
      <c r="L76" s="77">
        <v>12</v>
      </c>
      <c r="M76" s="63">
        <v>1600</v>
      </c>
      <c r="N76">
        <f>HEX2DEC(M76)</f>
        <v>5632</v>
      </c>
    </row>
  </sheetData>
  <hyperlinks>
    <hyperlink ref="A54" r:id="rId1" xr:uid="{00000000-0004-0000-0D00-000000000000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K29"/>
  <sheetViews>
    <sheetView tabSelected="1" workbookViewId="0">
      <selection activeCell="N14" sqref="N14"/>
    </sheetView>
  </sheetViews>
  <sheetFormatPr defaultColWidth="14.3984375" defaultRowHeight="15.75" customHeight="1" x14ac:dyDescent="0.35"/>
  <cols>
    <col min="1" max="1" width="3.3984375" customWidth="1"/>
    <col min="2" max="2" width="17.265625" customWidth="1"/>
    <col min="3" max="3" width="19" customWidth="1"/>
    <col min="4" max="4" width="16.1328125" customWidth="1"/>
    <col min="6" max="6" width="4" customWidth="1"/>
    <col min="7" max="7" width="30.1328125" customWidth="1"/>
    <col min="8" max="8" width="24" customWidth="1"/>
    <col min="9" max="9" width="12.796875" customWidth="1"/>
    <col min="10" max="11" width="4" customWidth="1"/>
  </cols>
  <sheetData>
    <row r="1" spans="1:11" ht="15.75" customHeight="1" x14ac:dyDescent="0.4">
      <c r="A1" s="2"/>
      <c r="B1" s="2"/>
      <c r="C1" s="3"/>
      <c r="D1" s="3"/>
      <c r="E1" s="3"/>
      <c r="F1" s="2"/>
      <c r="G1" s="2"/>
      <c r="H1" s="3"/>
      <c r="I1" s="3"/>
      <c r="J1" s="3"/>
      <c r="K1" s="2"/>
    </row>
    <row r="2" spans="1:11" ht="15.75" customHeight="1" x14ac:dyDescent="0.4">
      <c r="A2" s="2"/>
      <c r="B2" s="95" t="s">
        <v>0</v>
      </c>
      <c r="C2" s="96"/>
      <c r="D2" s="96"/>
      <c r="E2" s="96"/>
      <c r="F2" s="2"/>
      <c r="G2" s="95" t="s">
        <v>25</v>
      </c>
      <c r="H2" s="96"/>
      <c r="I2" s="96"/>
      <c r="J2" s="96"/>
      <c r="K2" s="2"/>
    </row>
    <row r="3" spans="1:11" ht="15.75" customHeight="1" x14ac:dyDescent="0.4">
      <c r="A3" s="2"/>
      <c r="B3" s="2"/>
      <c r="C3" s="3"/>
      <c r="D3" s="3"/>
      <c r="E3" s="3"/>
      <c r="F3" s="2"/>
      <c r="G3" s="2"/>
      <c r="H3" s="3"/>
      <c r="I3" s="3"/>
      <c r="J3" s="3"/>
      <c r="K3" s="2"/>
    </row>
    <row r="4" spans="1:11" ht="15.75" customHeight="1" x14ac:dyDescent="0.4">
      <c r="A4" s="2"/>
      <c r="B4" s="2"/>
      <c r="C4" s="4" t="s">
        <v>1</v>
      </c>
      <c r="D4" s="4" t="s">
        <v>2</v>
      </c>
      <c r="E4" s="4" t="s">
        <v>3</v>
      </c>
      <c r="F4" s="2"/>
      <c r="G4" s="2"/>
      <c r="H4" s="4" t="s">
        <v>26</v>
      </c>
      <c r="I4" s="4" t="s">
        <v>3</v>
      </c>
      <c r="J4" s="4"/>
      <c r="K4" s="2"/>
    </row>
    <row r="5" spans="1:11" ht="15.75" customHeight="1" x14ac:dyDescent="0.4">
      <c r="A5" s="3"/>
      <c r="B5" s="4" t="s">
        <v>4</v>
      </c>
      <c r="C5" s="89">
        <v>170</v>
      </c>
      <c r="D5" s="6">
        <f>65535-(C5*14.4)</f>
        <v>63087</v>
      </c>
      <c r="E5" s="6" t="str">
        <f>DEC2HEX(65535-(C5*14.4),4)</f>
        <v>F66F</v>
      </c>
      <c r="F5" s="3"/>
      <c r="G5" s="4" t="s">
        <v>27</v>
      </c>
      <c r="H5" s="91">
        <v>4</v>
      </c>
      <c r="I5" s="6" t="str">
        <f>IF(H5=1,"0000",IF(H5=2,"1A1A",IF(H5=3,"24A3",IF(H5=4,"2A79",IF(H5=5,"31F2",IF(H5=6,"3436",IF(H5=7,"3626",IF(H5=8,"3C22",IF(H5=9,"3D83",IF(H5=10,"3E86",IF(H5=11,"3FB1",IF(H5=12,"4000","ERROR"))))))))))))</f>
        <v>2A79</v>
      </c>
      <c r="J5" s="6"/>
      <c r="K5" s="2"/>
    </row>
    <row r="6" spans="1:11" ht="15.75" customHeight="1" x14ac:dyDescent="0.4">
      <c r="A6" s="3"/>
      <c r="B6" s="4" t="s">
        <v>6</v>
      </c>
      <c r="C6" s="89">
        <v>170</v>
      </c>
      <c r="D6" s="7">
        <f t="shared" ref="D6:D7" si="0">0+(C6*14.4)</f>
        <v>2448</v>
      </c>
      <c r="E6" s="8" t="str">
        <f t="shared" ref="E6:E7" si="1">DEC2HEX(0+(C6*14.4),4)</f>
        <v>0990</v>
      </c>
      <c r="F6" s="3"/>
      <c r="G6" s="4" t="s">
        <v>28</v>
      </c>
      <c r="H6" s="91">
        <v>14</v>
      </c>
      <c r="I6" s="8" t="str">
        <f>_xlfn.IFS(H6=1,"0000",H6=2,"122D",H6=3,"1E16",H6=4,"2646",H6=5,"2934",H6=6,"2B60",H6=7,"2D00",H6=8,"3333",H6=9,"3435",H6=10,"3525",H6=11,"3603",H6=12,"36CE",H6=13,"378E",H6=14,"3845",H6=15,"38EC",H6=16,"398E",H6=17,"39D8",H6=18,"3F21",H6=19,"3F69",H6=20,"4000")</f>
        <v>3845</v>
      </c>
      <c r="J6" s="8"/>
      <c r="K6" s="2"/>
    </row>
    <row r="7" spans="1:11" ht="15.75" customHeight="1" x14ac:dyDescent="0.4">
      <c r="A7" s="3"/>
      <c r="B7" s="4" t="s">
        <v>10</v>
      </c>
      <c r="C7" s="90">
        <v>90</v>
      </c>
      <c r="D7" s="10">
        <f t="shared" si="0"/>
        <v>1296</v>
      </c>
      <c r="E7" s="6" t="str">
        <f t="shared" si="1"/>
        <v>0510</v>
      </c>
      <c r="F7" s="3"/>
      <c r="G7" s="4" t="s">
        <v>29</v>
      </c>
      <c r="H7" s="91">
        <v>12</v>
      </c>
      <c r="I7" s="28" t="str">
        <f>_xlfn.IFS(H7=1,"0000",H7=2,"1121",H7=3,"1BB5",H7=4,"22CB",H7=5,"27AF",H7=6,"2B4D",H7=7,"2E18",H7=8,"3056",H7=9,"3250",H7=10,"33CE",H7=11,"356B",H7=12,"36BF",H7=13,"37F3",H7=14,"390F")</f>
        <v>36BF</v>
      </c>
      <c r="J7" s="6"/>
      <c r="K7" s="2"/>
    </row>
    <row r="8" spans="1:11" ht="15.75" customHeight="1" x14ac:dyDescent="0.4">
      <c r="A8" s="3"/>
      <c r="B8" s="4" t="s">
        <v>11</v>
      </c>
      <c r="C8" s="90">
        <v>30</v>
      </c>
      <c r="D8" s="6">
        <f>65535-(C8*14.4)</f>
        <v>65103</v>
      </c>
      <c r="E8" s="6" t="str">
        <f>DEC2HEX(65535-(C8*14.4),4)</f>
        <v>FE4F</v>
      </c>
      <c r="F8" s="2"/>
      <c r="G8" s="2"/>
      <c r="H8" s="2"/>
      <c r="I8" s="2"/>
      <c r="J8" s="2"/>
      <c r="K8" s="2"/>
    </row>
    <row r="9" spans="1:11" ht="15.75" customHeight="1" x14ac:dyDescent="0.4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5.75" customHeight="1" x14ac:dyDescent="0.4">
      <c r="A10" s="2"/>
      <c r="B10" s="97" t="s">
        <v>13</v>
      </c>
      <c r="C10" s="96"/>
      <c r="D10" s="96"/>
      <c r="E10" s="96"/>
      <c r="F10" s="2"/>
      <c r="G10" s="97" t="s">
        <v>13</v>
      </c>
      <c r="H10" s="96"/>
      <c r="I10" s="96"/>
      <c r="J10" s="96"/>
      <c r="K10" s="2"/>
    </row>
    <row r="11" spans="1:11" ht="15.75" customHeight="1" x14ac:dyDescent="0.4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 customHeight="1" x14ac:dyDescent="0.4">
      <c r="A12" s="2"/>
      <c r="B12" s="4" t="s">
        <v>14</v>
      </c>
      <c r="C12" s="102" t="s">
        <v>193</v>
      </c>
      <c r="D12" s="4" t="s">
        <v>5</v>
      </c>
      <c r="E12" s="91" t="s">
        <v>12</v>
      </c>
      <c r="F12" s="2"/>
      <c r="G12" s="4" t="s">
        <v>30</v>
      </c>
      <c r="H12" s="91" t="s">
        <v>27</v>
      </c>
      <c r="I12" s="4"/>
      <c r="J12" s="4"/>
      <c r="K12" s="2"/>
    </row>
    <row r="13" spans="1:11" ht="15.75" customHeight="1" x14ac:dyDescent="0.4">
      <c r="A13" s="2"/>
      <c r="B13" s="4"/>
      <c r="C13" s="4"/>
      <c r="D13" s="4" t="s">
        <v>7</v>
      </c>
      <c r="E13" s="91" t="s">
        <v>16</v>
      </c>
      <c r="F13" s="2"/>
      <c r="G13" s="4"/>
      <c r="H13" s="4"/>
      <c r="I13" s="4"/>
      <c r="J13" s="4"/>
      <c r="K13" s="2"/>
    </row>
    <row r="14" spans="1:11" ht="15.75" customHeight="1" x14ac:dyDescent="0.4">
      <c r="A14" s="2"/>
      <c r="B14" s="4" t="s">
        <v>17</v>
      </c>
      <c r="C14" s="94">
        <v>1</v>
      </c>
      <c r="D14" s="4"/>
      <c r="E14" s="4"/>
      <c r="F14" s="2"/>
      <c r="G14" s="4" t="s">
        <v>14</v>
      </c>
      <c r="H14" s="102" t="s">
        <v>193</v>
      </c>
      <c r="I14" s="4"/>
      <c r="J14" s="4"/>
      <c r="K14" s="2"/>
    </row>
    <row r="15" spans="1:11" ht="15.75" customHeight="1" x14ac:dyDescent="0.4">
      <c r="A15" s="2"/>
      <c r="B15" s="4" t="s">
        <v>18</v>
      </c>
      <c r="C15" s="94">
        <v>1</v>
      </c>
      <c r="D15" s="4" t="s">
        <v>19</v>
      </c>
      <c r="E15" s="91" t="s">
        <v>20</v>
      </c>
      <c r="F15" s="2"/>
      <c r="G15" s="4"/>
      <c r="H15" s="4"/>
      <c r="I15" s="4"/>
      <c r="J15" s="4"/>
      <c r="K15" s="2"/>
    </row>
    <row r="16" spans="1:11" ht="15.75" customHeight="1" x14ac:dyDescent="0.4">
      <c r="A16" s="2"/>
      <c r="B16" s="2"/>
      <c r="C16" s="2"/>
      <c r="D16" s="2"/>
      <c r="E16" s="2"/>
      <c r="F16" s="2"/>
      <c r="G16" s="4" t="s">
        <v>31</v>
      </c>
      <c r="H16" s="92">
        <v>1</v>
      </c>
      <c r="I16" s="4"/>
      <c r="J16" s="4"/>
      <c r="K16" s="2"/>
    </row>
    <row r="17" spans="1:11" ht="15.75" customHeight="1" x14ac:dyDescent="0.4">
      <c r="A17" s="2"/>
      <c r="B17" s="2"/>
      <c r="C17" s="2"/>
      <c r="D17" s="2"/>
      <c r="E17" s="2"/>
      <c r="F17" s="2"/>
      <c r="G17" s="2"/>
      <c r="H17" s="2"/>
      <c r="I17" s="2"/>
      <c r="J17" s="4"/>
      <c r="K17" s="2"/>
    </row>
    <row r="18" spans="1:11" ht="15.75" customHeight="1" x14ac:dyDescent="0.4">
      <c r="A18" s="2"/>
      <c r="B18" s="98" t="str">
        <f>"http://"&amp;C12&amp;"/cgi-bin/ptzctrl.cgi?ptzcmd&amp;"&amp;E15&amp;"&amp;"&amp;C14&amp;"&amp;"&amp;C15&amp;"&amp;"&amp;IF(E12="Left",E5,E6)&amp;"&amp;"&amp;(IF(E13="Up",E7,E8))</f>
        <v>http://192.168.100.88/cgi-bin/ptzctrl.cgi?ptzcmd&amp;abs&amp;1&amp;1&amp;F66F&amp;FE4F</v>
      </c>
      <c r="C18" s="99"/>
      <c r="D18" s="99"/>
      <c r="E18" s="99"/>
      <c r="F18" s="2"/>
      <c r="G18" s="98" t="str">
        <f>"http://"&amp;H14&amp;"/cgi-bin/ptzctrl.cgi?ptzcmd&amp;"&amp;"zoomto"&amp;"&amp;"&amp;H16&amp;"&amp;"&amp;_xlfn.IFS(H12="12X",I5,H12="20X",I6,H12="30X",I7)</f>
        <v>http://192.168.100.88/cgi-bin/ptzctrl.cgi?ptzcmd&amp;zoomto&amp;1&amp;2A79</v>
      </c>
      <c r="H18" s="99"/>
      <c r="I18" s="99"/>
      <c r="J18" s="99"/>
      <c r="K18" s="2"/>
    </row>
    <row r="19" spans="1:11" ht="15.75" customHeight="1" x14ac:dyDescent="0.4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5.75" customHeight="1" x14ac:dyDescent="0.35">
      <c r="A20" s="13"/>
      <c r="B20" s="97" t="s">
        <v>21</v>
      </c>
      <c r="C20" s="96"/>
      <c r="D20" s="96"/>
      <c r="E20" s="96"/>
      <c r="F20" s="13"/>
      <c r="G20" s="97" t="s">
        <v>21</v>
      </c>
      <c r="H20" s="96"/>
      <c r="I20" s="96"/>
      <c r="J20" s="96"/>
      <c r="K20" s="13"/>
    </row>
    <row r="21" spans="1:11" ht="15.75" customHeight="1" x14ac:dyDescent="0.35">
      <c r="A21" s="13"/>
      <c r="B21" s="13"/>
      <c r="C21" s="14"/>
      <c r="D21" s="13"/>
      <c r="E21" s="14"/>
      <c r="F21" s="13"/>
      <c r="G21" s="13"/>
      <c r="H21" s="14"/>
      <c r="I21" s="13"/>
      <c r="J21" s="14"/>
      <c r="K21" s="13"/>
    </row>
    <row r="22" spans="1:11" ht="15.75" customHeight="1" x14ac:dyDescent="0.4">
      <c r="A22" s="13"/>
      <c r="B22" s="15" t="s">
        <v>17</v>
      </c>
      <c r="C22" s="94">
        <v>1</v>
      </c>
      <c r="D22" s="15" t="s">
        <v>5</v>
      </c>
      <c r="E22" s="91" t="s">
        <v>12</v>
      </c>
      <c r="F22" s="13"/>
      <c r="G22" s="4" t="s">
        <v>30</v>
      </c>
      <c r="H22" s="91" t="s">
        <v>27</v>
      </c>
      <c r="I22" s="18"/>
      <c r="J22" s="18"/>
      <c r="K22" s="13"/>
    </row>
    <row r="23" spans="1:11" ht="15.75" customHeight="1" x14ac:dyDescent="0.4">
      <c r="A23" s="13"/>
      <c r="B23" s="15" t="s">
        <v>18</v>
      </c>
      <c r="C23" s="94">
        <v>1</v>
      </c>
      <c r="D23" s="15" t="s">
        <v>7</v>
      </c>
      <c r="E23" s="91" t="s">
        <v>16</v>
      </c>
      <c r="F23" s="13"/>
      <c r="G23" s="33"/>
      <c r="H23" s="18"/>
      <c r="I23" s="18"/>
      <c r="J23" s="18"/>
      <c r="K23" s="13"/>
    </row>
    <row r="24" spans="1:11" ht="15.75" customHeight="1" x14ac:dyDescent="0.4">
      <c r="A24" s="13"/>
      <c r="B24" s="15"/>
      <c r="C24" s="17"/>
      <c r="D24" s="18"/>
      <c r="E24" s="20"/>
      <c r="F24" s="13"/>
      <c r="G24" s="22" t="s">
        <v>22</v>
      </c>
      <c r="H24" s="93">
        <v>1</v>
      </c>
      <c r="I24" s="15"/>
      <c r="J24" s="15"/>
      <c r="K24" s="13"/>
    </row>
    <row r="25" spans="1:11" ht="15.75" customHeight="1" x14ac:dyDescent="0.4">
      <c r="A25" s="13"/>
      <c r="B25" s="22" t="s">
        <v>22</v>
      </c>
      <c r="C25" s="93">
        <v>1</v>
      </c>
      <c r="D25" s="15" t="s">
        <v>19</v>
      </c>
      <c r="E25" s="91" t="s">
        <v>20</v>
      </c>
      <c r="F25" s="13"/>
      <c r="G25" s="13"/>
      <c r="H25" s="13"/>
      <c r="I25" s="13"/>
      <c r="J25" s="13"/>
      <c r="K25" s="13"/>
    </row>
    <row r="26" spans="1:11" ht="15.75" customHeight="1" x14ac:dyDescent="0.3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1" ht="15.75" customHeight="1" x14ac:dyDescent="0.4">
      <c r="A27" s="13"/>
      <c r="B27" s="22" t="s">
        <v>23</v>
      </c>
      <c r="C27" s="100" t="str">
        <f>IF(E25="abs","81 01 06 02 "&amp;IF(C22&lt;10,"0"&amp;C22,C22)&amp;" "&amp;IF(C23&lt;10,"0"&amp;C23,C23)&amp;" 0"&amp;IF(E22="Left",MID($E$5,1,1),MID($E$6,1,1))&amp;" 0"&amp;IF(E22="Left",MID($E$5,2,1),MID($E$6,2,1))&amp;" 0"&amp;IF(E22="Left",MID($E$5,3,1),MID($E$6,3,1))&amp;" 0"&amp;IF(E22="Left",MID($E$5,4,1),MID($E$6,4,1))&amp;" 0"&amp;IF(E23="Up",MID($E$7,1,1),MID($E$8,1,1))&amp;" 0"&amp;IF(E23="Up",MID($E$7,2,1),MID($E$8,2,1))&amp;" 0"&amp;IF(E23="Up",MID($E$7,3,1),MID($E$8,3,1))&amp;" 0"&amp;IF(E23="Up",MID($E$7,4,1),MID($E$8,4,1))&amp;" FF","81 01 06 03 "&amp;IF(C22&lt;10,"0"&amp;C22,C22)&amp;" "&amp;IF(C23&lt;10,"0"&amp;C23,C23)&amp;" 0"&amp;IF(E22="Left",MID($E$5,1,1),MID($E$6,1,1))&amp;" 0"&amp;IF(E22="Left",MID($E$5,2,1),MID($E$6,2,1))&amp;" 0"&amp;IF(E22="Left",MID($E$5,3,1),MID($E$6,3,1))&amp;" 0"&amp;IF(E22="Left",MID($E$5,4,1),MID($E$6,4,1))&amp;" 0"&amp;IF(E23="Up",MID($E$7,1,1),MID($E$8,1,1))&amp;" 0"&amp;IF(E23="Up",MID($E$7,2,1),MID($E$8,2,1))&amp;" 0"&amp;IF(E23="Up",MID($E$7,3,1),MID($E$8,3,1))&amp;" 0"&amp;IF(E23="Up",MID($E$7,4,1),MID($E$8,4,1))&amp;" FF")</f>
        <v>81 01 06 02 01 01 0F 06 06 0F 0F 0E 04 0F FF</v>
      </c>
      <c r="D27" s="99"/>
      <c r="E27" s="99"/>
      <c r="F27" s="13"/>
      <c r="G27" s="22" t="s">
        <v>23</v>
      </c>
      <c r="H27" s="100" t="str">
        <f>"81 01 04 47 "&amp;IF(H22="12X","0"&amp;MID($D$5,1,1)&amp;" 0"&amp;MID($D$5,2,1)&amp;" 0"&amp;MID($D$5,3,1)&amp;" 0"&amp;MID($D$5,4,1)&amp;" FF",IF(H22="20X","0"&amp;MID($D$6,1,1)&amp;" 0"&amp;MID($D$6,2,1)&amp;" 0"&amp;MID($D$6,3,1)&amp;" 0"&amp;MID($D$6,4,1)&amp;" FF",IF(H22="20X","0"&amp;MID($D$7,1,1)&amp;" 0"&amp;MID($D$7,2,1)&amp;" 0"&amp;MID($D$7,3,1)&amp;" 0"&amp;MID($D$7,4,1)&amp;" FF")))</f>
        <v>81 01 04 47 06 03 00 08 FF</v>
      </c>
      <c r="I27" s="99"/>
      <c r="J27" s="99"/>
      <c r="K27" s="13"/>
    </row>
    <row r="28" spans="1:11" ht="15.75" customHeight="1" x14ac:dyDescent="0.4">
      <c r="A28" s="13"/>
      <c r="B28" s="22" t="s">
        <v>24</v>
      </c>
      <c r="C28" s="101" t="str">
        <f>IF(E25="abs","8"&amp;C25&amp;" 01 06 02 "&amp;IF(C22&lt;10,"0"&amp;C22,C22)&amp;" "&amp;IF(C23&lt;10,"0"&amp;C23,C23)&amp;" 0"&amp;IF(E22="Left",MID($E$5,1,1),MID($E$6,1,1))&amp;" 0"&amp;IF(E22="Left",MID($E$5,2,1),MID($E$6,2,1))&amp;" 0"&amp;IF(E22="Left",MID($E$5,3,1),MID($E$6,3,1))&amp;" 0"&amp;IF(E22="Left",MID($E$5,4,1),MID($E$6,4,1))&amp;" 0"&amp;IF(E23="Up",MID($E$7,1,1),MID($E$8,1,1))&amp;" 0"&amp;IF(E23="Up",MID($E$7,2,1),MID($E$8,2,1))&amp;" 0"&amp;IF(E23="Up",MID($E$7,3,1),MID($E$8,3,1))&amp;" 0"&amp;IF(E23="Up",MID($E$7,4,1),MID($E$8,4,1))&amp;" FF","8"&amp;C25&amp;" 01 06 03 "&amp;IF(C22&lt;10,"0"&amp;C22,C22)&amp;" "&amp;IF(C23&lt;10,"0"&amp;C23,C23)&amp;" 0"&amp;IF(E22="Left",MID($E$5,1,1),MID($E$6,1,1))&amp;" 0"&amp;IF(E22="Left",MID($E$5,2,1),MID($E$6,2,1))&amp;" 0"&amp;IF(E22="Left",MID($E$5,3,1),MID($E$6,3,1))&amp;" 0"&amp;IF(E22="Left",MID($E$5,4,1),MID($E$6,4,1))&amp;" 0"&amp;IF(E23="Up",MID($E$7,1,1),MID($E$8,1,1))&amp;" 0"&amp;IF(E23="Up",MID($E$7,2,1),MID($E$8,2,1))&amp;" 0"&amp;IF(E23="Up",MID($E$7,3,1),MID($E$8,3,1))&amp;" 0"&amp;IF(E23="Up",MID($E$7,4,1),MID($E$8,4,1))&amp;" FF")</f>
        <v>81 01 06 02 01 01 0F 06 06 0F 0F 0E 04 0F FF</v>
      </c>
      <c r="D28" s="99"/>
      <c r="E28" s="99"/>
      <c r="F28" s="13"/>
      <c r="G28" s="22" t="s">
        <v>24</v>
      </c>
      <c r="H28" s="101" t="str">
        <f>"8"&amp;H24&amp;" 01 04 47 "&amp;IF(H22="12X","0"&amp;MID($D$5,1,1)&amp;" 0"&amp;MID($D$5,2,1)&amp;" 0"&amp;MID($D$5,3,1)&amp;" 0"&amp;MID($D$5,4,1)&amp;" FF",IF(H22="20X","0"&amp;MID($D$6,1,1)&amp;" 0"&amp;MID($D$6,2,1)&amp;" 0"&amp;MID($D$6,3,1)&amp;" 0"&amp;MID($D$6,4,1)&amp;" FF",IF(H22="20X","0"&amp;MID($D$7,1,1)&amp;" 0"&amp;MID($D$7,2,1)&amp;" 0"&amp;MID($D$7,3,1)&amp;" 0"&amp;MID($D$7,4,1)&amp;" FF")))</f>
        <v>81 01 04 47 06 03 00 08 FF</v>
      </c>
      <c r="I28" s="99"/>
      <c r="J28" s="99"/>
      <c r="K28" s="13"/>
    </row>
    <row r="29" spans="1:11" ht="15.75" customHeight="1" x14ac:dyDescent="0.35">
      <c r="A29" s="13"/>
      <c r="B29" s="13"/>
      <c r="C29" s="27"/>
      <c r="D29" s="27"/>
      <c r="E29" s="27"/>
      <c r="F29" s="13"/>
      <c r="G29" s="13"/>
      <c r="H29" s="27"/>
      <c r="I29" s="27"/>
      <c r="J29" s="27"/>
      <c r="K29" s="13"/>
    </row>
  </sheetData>
  <sheetProtection selectLockedCells="1"/>
  <mergeCells count="12">
    <mergeCell ref="C27:E27"/>
    <mergeCell ref="C28:E28"/>
    <mergeCell ref="H27:J27"/>
    <mergeCell ref="H28:J28"/>
    <mergeCell ref="G18:J18"/>
    <mergeCell ref="G20:J20"/>
    <mergeCell ref="B18:E18"/>
    <mergeCell ref="B10:E10"/>
    <mergeCell ref="B2:E2"/>
    <mergeCell ref="G2:J2"/>
    <mergeCell ref="G10:J10"/>
    <mergeCell ref="B20:E20"/>
  </mergeCells>
  <dataValidations count="15">
    <dataValidation type="list" allowBlank="1" sqref="H5" xr:uid="{00000000-0002-0000-0300-000000000000}">
      <formula1>"1,2,3,4,5,6,7,8,9,10,11,12"</formula1>
    </dataValidation>
    <dataValidation type="decimal" allowBlank="1" showDropDown="1" showInputMessage="1" prompt="Please enter a number between 1 and 20" sqref="C15 C23" xr:uid="{00000000-0002-0000-0300-000001000000}">
      <formula1>1</formula1>
      <formula2>20</formula2>
    </dataValidation>
    <dataValidation type="decimal" allowBlank="1" showDropDown="1" showInputMessage="1" prompt="Please enter a number between 1 and 7" sqref="H16" xr:uid="{00000000-0002-0000-0300-000002000000}">
      <formula1>1</formula1>
      <formula2>7</formula2>
    </dataValidation>
    <dataValidation type="list" allowBlank="1" sqref="H7" xr:uid="{00000000-0002-0000-0300-000003000000}">
      <formula1>"1,2,3,4,5,6,7,8,9,10,11,12,13,14,15,16,17,18,19,20,21,22,23,24,25,26,27,28,29,30"</formula1>
    </dataValidation>
    <dataValidation type="list" allowBlank="1" showInputMessage="1" prompt="Only required if you are using RS232 or RS485 for control" sqref="H24 C25" xr:uid="{00000000-0002-0000-0300-000004000000}">
      <formula1>"1,2,3,4,5,6,7"</formula1>
    </dataValidation>
    <dataValidation type="decimal" allowBlank="1" showDropDown="1" showInputMessage="1" prompt="Please enter a number between 1 and 8" sqref="C13 H15" xr:uid="{00000000-0002-0000-0300-000005000000}">
      <formula1>1</formula1>
      <formula2>8</formula2>
    </dataValidation>
    <dataValidation type="list" allowBlank="1" sqref="E13 E23" xr:uid="{00000000-0002-0000-0300-000006000000}">
      <formula1>"Up,Down"</formula1>
    </dataValidation>
    <dataValidation type="decimal" allowBlank="1" showDropDown="1" showInputMessage="1" prompt="Please enter a number between 0 and 170" sqref="C5:C6" xr:uid="{00000000-0002-0000-0300-000007000000}">
      <formula1>0</formula1>
      <formula2>170</formula2>
    </dataValidation>
    <dataValidation type="decimal" allowBlank="1" showDropDown="1" showInputMessage="1" prompt="Please enter a number between 0 and 90" sqref="C7" xr:uid="{00000000-0002-0000-0300-000008000000}">
      <formula1>0</formula1>
      <formula2>90</formula2>
    </dataValidation>
    <dataValidation type="list" allowBlank="1" sqref="E12 E22" xr:uid="{00000000-0002-0000-0300-000009000000}">
      <formula1>"Left,Right"</formula1>
    </dataValidation>
    <dataValidation type="list" allowBlank="1" sqref="E15 E25" xr:uid="{00000000-0002-0000-0300-00000A000000}">
      <formula1>"abs,rel"</formula1>
    </dataValidation>
    <dataValidation type="list" allowBlank="1" sqref="H6" xr:uid="{00000000-0002-0000-0300-00000B000000}">
      <formula1>"1,2,3,4,5,6,7,8,9,10,11,12,13,14,15,16,17,18,19,20"</formula1>
    </dataValidation>
    <dataValidation type="decimal" allowBlank="1" showDropDown="1" showInputMessage="1" prompt="Please enter a number between 0 and 30" sqref="C8" xr:uid="{00000000-0002-0000-0300-00000C000000}">
      <formula1>0</formula1>
      <formula2>30</formula2>
    </dataValidation>
    <dataValidation type="decimal" allowBlank="1" showDropDown="1" showInputMessage="1" prompt="Please enter a number between 1 and 24" sqref="C14 C22" xr:uid="{00000000-0002-0000-0300-00000D000000}">
      <formula1>1</formula1>
      <formula2>24</formula2>
    </dataValidation>
    <dataValidation type="list" allowBlank="1" sqref="H12 H22" xr:uid="{00000000-0002-0000-0300-00000E000000}">
      <formula1>"12X,20X,30X"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N32"/>
  <sheetViews>
    <sheetView workbookViewId="0"/>
  </sheetViews>
  <sheetFormatPr defaultColWidth="14.3984375" defaultRowHeight="15.75" customHeight="1" x14ac:dyDescent="0.35"/>
  <cols>
    <col min="1" max="1" width="41.1328125" customWidth="1"/>
    <col min="5" max="5" width="13.265625" customWidth="1"/>
    <col min="10" max="10" width="13.265625" customWidth="1"/>
  </cols>
  <sheetData>
    <row r="1" spans="1:14" ht="15.75" customHeight="1" x14ac:dyDescent="0.4">
      <c r="A1" s="88" t="s">
        <v>8</v>
      </c>
      <c r="B1" s="83"/>
      <c r="C1" s="83"/>
      <c r="D1" s="83"/>
      <c r="E1" s="1"/>
      <c r="F1" s="88" t="s">
        <v>9</v>
      </c>
      <c r="G1" s="83"/>
      <c r="H1" s="83"/>
      <c r="I1" s="83"/>
      <c r="J1" s="1"/>
      <c r="K1" s="88" t="s">
        <v>9</v>
      </c>
      <c r="L1" s="83"/>
      <c r="M1" s="83"/>
      <c r="N1" s="83"/>
    </row>
    <row r="2" spans="1:14" ht="15.75" customHeight="1" x14ac:dyDescent="0.4">
      <c r="A2" s="29" t="s">
        <v>32</v>
      </c>
      <c r="B2" s="29" t="s">
        <v>33</v>
      </c>
      <c r="C2" s="29" t="s">
        <v>34</v>
      </c>
      <c r="D2" s="29" t="s">
        <v>3</v>
      </c>
      <c r="E2" s="1"/>
      <c r="F2" s="29" t="s">
        <v>32</v>
      </c>
      <c r="G2" s="29" t="s">
        <v>33</v>
      </c>
      <c r="H2" s="29" t="s">
        <v>34</v>
      </c>
      <c r="I2" s="29" t="s">
        <v>3</v>
      </c>
      <c r="J2" s="1"/>
      <c r="K2" s="29" t="s">
        <v>32</v>
      </c>
      <c r="L2" s="29" t="s">
        <v>33</v>
      </c>
      <c r="M2" s="29" t="s">
        <v>34</v>
      </c>
      <c r="N2" s="29" t="s">
        <v>3</v>
      </c>
    </row>
    <row r="3" spans="1:14" ht="15.75" customHeight="1" x14ac:dyDescent="0.35">
      <c r="A3" s="30">
        <v>1</v>
      </c>
      <c r="B3" s="30">
        <v>0</v>
      </c>
      <c r="C3" s="31" t="str">
        <f>DEC2HEX((HEX2DEC(B3)/HEX2DEC($B$14))*HEX2DEC(4000),4)</f>
        <v>0000</v>
      </c>
      <c r="D3" s="31" t="str">
        <f t="shared" ref="D3:D14" si="0">DEC2HEX(C3,4)</f>
        <v>0000</v>
      </c>
      <c r="E3" s="1"/>
      <c r="F3" s="30">
        <v>1</v>
      </c>
      <c r="G3" s="30">
        <v>0</v>
      </c>
      <c r="H3" s="31">
        <f t="shared" ref="H3:H22" si="1">(HEX2DEC(G3)/HEX2DEC($G$22))*HEX2DEC(4000)</f>
        <v>0</v>
      </c>
      <c r="I3" s="31" t="str">
        <f t="shared" ref="I3:I22" si="2">DEC2HEX(H3,4)</f>
        <v>0000</v>
      </c>
      <c r="J3" s="1"/>
      <c r="K3" s="30">
        <v>1</v>
      </c>
      <c r="L3" s="34">
        <v>0</v>
      </c>
      <c r="M3" s="35" t="str">
        <f t="shared" ref="M3:M32" si="3">DEC2HEX(L3,4)</f>
        <v>0000</v>
      </c>
      <c r="N3" s="31"/>
    </row>
    <row r="4" spans="1:14" ht="15.75" customHeight="1" x14ac:dyDescent="0.35">
      <c r="A4" s="30">
        <v>2</v>
      </c>
      <c r="B4" s="30">
        <v>2348</v>
      </c>
      <c r="C4" s="31">
        <f t="shared" ref="C4:C14" si="4">(HEX2DEC(B4)/HEX2DEC($B$14))*HEX2DEC(4000)</f>
        <v>6682.6358381502887</v>
      </c>
      <c r="D4" s="31" t="str">
        <f t="shared" si="0"/>
        <v>1A1A</v>
      </c>
      <c r="E4" s="1"/>
      <c r="F4" s="30">
        <v>2</v>
      </c>
      <c r="G4" s="30">
        <v>1714</v>
      </c>
      <c r="H4" s="31">
        <f t="shared" si="1"/>
        <v>4653.6861538461535</v>
      </c>
      <c r="I4" s="31" t="str">
        <f t="shared" si="2"/>
        <v>122D</v>
      </c>
      <c r="J4" s="1"/>
      <c r="K4" s="30">
        <v>2</v>
      </c>
      <c r="L4" s="34">
        <v>1422</v>
      </c>
      <c r="M4" s="35" t="str">
        <f t="shared" si="3"/>
        <v>058E</v>
      </c>
      <c r="N4" s="31"/>
    </row>
    <row r="5" spans="1:14" ht="15.75" customHeight="1" x14ac:dyDescent="0.35">
      <c r="A5" s="30">
        <v>3</v>
      </c>
      <c r="B5" s="30">
        <v>3185</v>
      </c>
      <c r="C5" s="31">
        <f t="shared" si="4"/>
        <v>9379.5144508670528</v>
      </c>
      <c r="D5" s="31" t="str">
        <f t="shared" si="0"/>
        <v>24A3</v>
      </c>
      <c r="E5" s="19"/>
      <c r="F5" s="30">
        <v>3</v>
      </c>
      <c r="G5" s="30">
        <v>2632</v>
      </c>
      <c r="H5" s="31">
        <f t="shared" si="1"/>
        <v>7702.0553846153844</v>
      </c>
      <c r="I5" s="31" t="str">
        <f t="shared" si="2"/>
        <v>1E16</v>
      </c>
      <c r="J5" s="19"/>
      <c r="K5" s="30">
        <v>3</v>
      </c>
      <c r="L5" s="34">
        <v>2300</v>
      </c>
      <c r="M5" s="35" t="str">
        <f t="shared" si="3"/>
        <v>08FC</v>
      </c>
      <c r="N5" s="31"/>
    </row>
    <row r="6" spans="1:14" ht="15.75" customHeight="1" x14ac:dyDescent="0.35">
      <c r="A6" s="30">
        <v>4</v>
      </c>
      <c r="B6" s="30">
        <v>3968</v>
      </c>
      <c r="C6" s="31">
        <f t="shared" si="4"/>
        <v>10873.341040462428</v>
      </c>
      <c r="D6" s="31" t="str">
        <f t="shared" si="0"/>
        <v>2A79</v>
      </c>
      <c r="E6" s="21"/>
      <c r="F6" s="30">
        <v>4</v>
      </c>
      <c r="G6" s="30">
        <v>3098</v>
      </c>
      <c r="H6" s="31">
        <f t="shared" si="1"/>
        <v>9798.8923076923074</v>
      </c>
      <c r="I6" s="31" t="str">
        <f t="shared" si="2"/>
        <v>2646</v>
      </c>
      <c r="J6" s="21"/>
      <c r="K6" s="30">
        <v>4</v>
      </c>
      <c r="L6" s="34">
        <v>2888</v>
      </c>
      <c r="M6" s="35" t="str">
        <f t="shared" si="3"/>
        <v>0B48</v>
      </c>
      <c r="N6" s="31"/>
    </row>
    <row r="7" spans="1:14" ht="15.75" customHeight="1" x14ac:dyDescent="0.35">
      <c r="A7" s="30">
        <v>5</v>
      </c>
      <c r="B7" s="30">
        <v>4382</v>
      </c>
      <c r="C7" s="31">
        <f t="shared" si="4"/>
        <v>12786.682080924855</v>
      </c>
      <c r="D7" s="31" t="str">
        <f t="shared" si="0"/>
        <v>31F2</v>
      </c>
      <c r="E7" s="21"/>
      <c r="F7" s="30">
        <v>5</v>
      </c>
      <c r="G7" s="30">
        <v>3450</v>
      </c>
      <c r="H7" s="31">
        <f t="shared" si="1"/>
        <v>10548.775384615385</v>
      </c>
      <c r="I7" s="31" t="str">
        <f t="shared" si="2"/>
        <v>2934</v>
      </c>
      <c r="J7" s="21"/>
      <c r="K7" s="30">
        <v>5</v>
      </c>
      <c r="L7" s="34">
        <v>3294</v>
      </c>
      <c r="M7" s="35" t="str">
        <f t="shared" si="3"/>
        <v>0CDE</v>
      </c>
      <c r="N7" s="31"/>
    </row>
    <row r="8" spans="1:14" ht="15.75" customHeight="1" x14ac:dyDescent="0.35">
      <c r="A8" s="30">
        <v>6</v>
      </c>
      <c r="B8" s="30">
        <v>4692</v>
      </c>
      <c r="C8" s="31">
        <f t="shared" si="4"/>
        <v>13366.751445086706</v>
      </c>
      <c r="D8" s="31" t="str">
        <f t="shared" si="0"/>
        <v>3436</v>
      </c>
      <c r="E8" s="24"/>
      <c r="F8" s="30">
        <v>6</v>
      </c>
      <c r="G8" s="30">
        <v>3712</v>
      </c>
      <c r="H8" s="31">
        <f t="shared" si="1"/>
        <v>11104.886153846153</v>
      </c>
      <c r="I8" s="31" t="str">
        <f t="shared" si="2"/>
        <v>2B60</v>
      </c>
      <c r="J8" s="24"/>
      <c r="K8" s="30">
        <v>6</v>
      </c>
      <c r="L8" s="34">
        <v>3594</v>
      </c>
      <c r="M8" s="35" t="str">
        <f t="shared" si="3"/>
        <v>0E0A</v>
      </c>
      <c r="N8" s="31"/>
    </row>
    <row r="9" spans="1:14" ht="15.75" customHeight="1" x14ac:dyDescent="0.35">
      <c r="A9" s="30">
        <v>7</v>
      </c>
      <c r="B9" s="30">
        <v>4930</v>
      </c>
      <c r="C9" s="31">
        <f t="shared" si="4"/>
        <v>13862.473988439306</v>
      </c>
      <c r="D9" s="31" t="str">
        <f t="shared" si="0"/>
        <v>3626</v>
      </c>
      <c r="E9" s="21"/>
      <c r="F9" s="30">
        <v>7</v>
      </c>
      <c r="G9" s="30">
        <v>3922</v>
      </c>
      <c r="H9" s="31">
        <f t="shared" si="1"/>
        <v>11520.787692307693</v>
      </c>
      <c r="I9" s="31" t="str">
        <f t="shared" si="2"/>
        <v>2D00</v>
      </c>
      <c r="J9" s="21"/>
      <c r="K9" s="30">
        <v>7</v>
      </c>
      <c r="L9" s="34">
        <v>3826</v>
      </c>
      <c r="M9" s="35" t="str">
        <f t="shared" si="3"/>
        <v>0EF2</v>
      </c>
      <c r="N9" s="31"/>
    </row>
    <row r="10" spans="1:14" ht="15.75" customHeight="1" x14ac:dyDescent="0.35">
      <c r="A10" s="30">
        <v>8</v>
      </c>
      <c r="B10" s="30">
        <v>5146</v>
      </c>
      <c r="C10" s="31">
        <f t="shared" si="4"/>
        <v>15394.034682080925</v>
      </c>
      <c r="D10" s="31" t="str">
        <f t="shared" si="0"/>
        <v>3C22</v>
      </c>
      <c r="E10" s="24"/>
      <c r="F10" s="30">
        <v>8</v>
      </c>
      <c r="G10" s="30">
        <v>4100</v>
      </c>
      <c r="H10" s="31">
        <f t="shared" si="1"/>
        <v>13107.2</v>
      </c>
      <c r="I10" s="31" t="str">
        <f t="shared" si="2"/>
        <v>3333</v>
      </c>
      <c r="J10" s="24"/>
      <c r="K10" s="30">
        <v>8</v>
      </c>
      <c r="L10" s="34">
        <v>4012</v>
      </c>
      <c r="M10" s="35" t="str">
        <f t="shared" si="3"/>
        <v>0FAC</v>
      </c>
      <c r="N10" s="31"/>
    </row>
    <row r="11" spans="1:14" ht="15.75" customHeight="1" x14ac:dyDescent="0.35">
      <c r="A11" s="30">
        <v>9</v>
      </c>
      <c r="B11" s="30">
        <v>5324</v>
      </c>
      <c r="C11" s="31">
        <f t="shared" si="4"/>
        <v>15747.699421965317</v>
      </c>
      <c r="D11" s="31" t="str">
        <f t="shared" si="0"/>
        <v>3D83</v>
      </c>
      <c r="E11" s="21"/>
      <c r="F11" s="30">
        <v>9</v>
      </c>
      <c r="G11" s="30">
        <v>4248</v>
      </c>
      <c r="H11" s="31">
        <f t="shared" si="1"/>
        <v>13365.563076923077</v>
      </c>
      <c r="I11" s="31" t="str">
        <f t="shared" si="2"/>
        <v>3435</v>
      </c>
      <c r="J11" s="21"/>
      <c r="K11" s="30">
        <v>9</v>
      </c>
      <c r="L11" s="34">
        <v>4176</v>
      </c>
      <c r="M11" s="35" t="str">
        <f t="shared" si="3"/>
        <v>1050</v>
      </c>
      <c r="N11" s="31"/>
    </row>
    <row r="12" spans="1:14" ht="15.75" customHeight="1" x14ac:dyDescent="0.35">
      <c r="A12" s="30">
        <v>10</v>
      </c>
      <c r="B12" s="30">
        <v>5482</v>
      </c>
      <c r="C12" s="31">
        <f t="shared" si="4"/>
        <v>16006.658959537572</v>
      </c>
      <c r="D12" s="31" t="str">
        <f t="shared" si="0"/>
        <v>3E86</v>
      </c>
      <c r="E12" s="21"/>
      <c r="F12" s="30">
        <v>10</v>
      </c>
      <c r="G12" s="30">
        <v>4378</v>
      </c>
      <c r="H12" s="31">
        <f t="shared" si="1"/>
        <v>13605.021538461539</v>
      </c>
      <c r="I12" s="31" t="str">
        <f t="shared" si="2"/>
        <v>3525</v>
      </c>
      <c r="J12" s="21"/>
      <c r="K12" s="30">
        <v>10</v>
      </c>
      <c r="L12" s="34">
        <v>4300</v>
      </c>
      <c r="M12" s="35" t="str">
        <f t="shared" si="3"/>
        <v>10CC</v>
      </c>
      <c r="N12" s="31"/>
    </row>
    <row r="13" spans="1:14" ht="15.75" customHeight="1" x14ac:dyDescent="0.35">
      <c r="A13" s="30">
        <v>11</v>
      </c>
      <c r="B13" s="30">
        <v>5616</v>
      </c>
      <c r="C13" s="31">
        <f t="shared" si="4"/>
        <v>16305.57225433526</v>
      </c>
      <c r="D13" s="31" t="str">
        <f t="shared" si="0"/>
        <v>3FB1</v>
      </c>
      <c r="E13" s="21"/>
      <c r="F13" s="30">
        <v>11</v>
      </c>
      <c r="G13" s="30">
        <v>4492</v>
      </c>
      <c r="H13" s="31">
        <f t="shared" si="1"/>
        <v>13827.15076923077</v>
      </c>
      <c r="I13" s="31" t="str">
        <f t="shared" si="2"/>
        <v>3603</v>
      </c>
      <c r="J13" s="21"/>
      <c r="K13" s="30">
        <v>11</v>
      </c>
      <c r="L13" s="34">
        <v>4434</v>
      </c>
      <c r="M13" s="35" t="str">
        <f t="shared" si="3"/>
        <v>1152</v>
      </c>
      <c r="N13" s="31"/>
    </row>
    <row r="14" spans="1:14" ht="15.75" customHeight="1" x14ac:dyDescent="0.35">
      <c r="A14" s="30">
        <v>12</v>
      </c>
      <c r="B14" s="30">
        <v>5680</v>
      </c>
      <c r="C14" s="31">
        <f t="shared" si="4"/>
        <v>16384</v>
      </c>
      <c r="D14" s="31" t="str">
        <f t="shared" si="0"/>
        <v>4000</v>
      </c>
      <c r="E14" s="21"/>
      <c r="F14" s="30">
        <v>12</v>
      </c>
      <c r="G14" s="30">
        <v>4594</v>
      </c>
      <c r="H14" s="31">
        <f t="shared" si="1"/>
        <v>14030.375384615385</v>
      </c>
      <c r="I14" s="31" t="str">
        <f t="shared" si="2"/>
        <v>36CE</v>
      </c>
      <c r="J14" s="21"/>
      <c r="K14" s="30">
        <v>12</v>
      </c>
      <c r="L14" s="34">
        <v>4544</v>
      </c>
      <c r="M14" s="35" t="str">
        <f t="shared" si="3"/>
        <v>11C0</v>
      </c>
      <c r="N14" s="31"/>
    </row>
    <row r="15" spans="1:14" ht="15.75" customHeight="1" x14ac:dyDescent="0.35">
      <c r="A15" s="26"/>
      <c r="B15" s="21"/>
      <c r="C15" s="21"/>
      <c r="D15" s="23"/>
      <c r="E15" s="21"/>
      <c r="F15" s="30">
        <v>13</v>
      </c>
      <c r="G15" s="30">
        <v>4688</v>
      </c>
      <c r="H15" s="31">
        <f t="shared" si="1"/>
        <v>14222.572307692308</v>
      </c>
      <c r="I15" s="31" t="str">
        <f t="shared" si="2"/>
        <v>378E</v>
      </c>
      <c r="J15" s="21"/>
      <c r="K15" s="30">
        <v>13</v>
      </c>
      <c r="L15" s="34">
        <v>4644</v>
      </c>
      <c r="M15" s="35" t="str">
        <f t="shared" si="3"/>
        <v>1224</v>
      </c>
      <c r="N15" s="31"/>
    </row>
    <row r="16" spans="1:14" ht="15.75" customHeight="1" x14ac:dyDescent="0.35">
      <c r="A16" s="26"/>
      <c r="B16" s="21"/>
      <c r="C16" s="21"/>
      <c r="D16" s="23"/>
      <c r="E16" s="21"/>
      <c r="F16" s="30">
        <v>14</v>
      </c>
      <c r="G16" s="30">
        <v>4770</v>
      </c>
      <c r="H16" s="31">
        <f t="shared" si="1"/>
        <v>14405.316923076924</v>
      </c>
      <c r="I16" s="31" t="str">
        <f t="shared" si="2"/>
        <v>3845</v>
      </c>
      <c r="J16" s="21"/>
      <c r="K16" s="30">
        <v>14</v>
      </c>
      <c r="L16" s="34">
        <v>4736</v>
      </c>
      <c r="M16" s="35" t="str">
        <f t="shared" si="3"/>
        <v>1280</v>
      </c>
      <c r="N16" s="31"/>
    </row>
    <row r="17" spans="1:14" ht="15.75" customHeight="1" x14ac:dyDescent="0.35">
      <c r="A17" s="26"/>
      <c r="B17" s="21"/>
      <c r="C17" s="21"/>
      <c r="D17" s="23"/>
      <c r="E17" s="21"/>
      <c r="F17" s="30">
        <v>15</v>
      </c>
      <c r="G17" s="30">
        <v>4844</v>
      </c>
      <c r="H17" s="31">
        <f t="shared" si="1"/>
        <v>14572.307692307691</v>
      </c>
      <c r="I17" s="31" t="str">
        <f t="shared" si="2"/>
        <v>38EC</v>
      </c>
      <c r="J17" s="21"/>
      <c r="K17" s="30">
        <v>15</v>
      </c>
      <c r="L17" s="34">
        <v>4820</v>
      </c>
      <c r="M17" s="35" t="str">
        <f t="shared" si="3"/>
        <v>12D4</v>
      </c>
      <c r="N17" s="31"/>
    </row>
    <row r="18" spans="1:14" ht="15.75" customHeight="1" x14ac:dyDescent="0.35">
      <c r="A18" s="26" t="s">
        <v>35</v>
      </c>
      <c r="B18" s="21"/>
      <c r="C18" s="21"/>
      <c r="D18" s="23"/>
      <c r="E18" s="21"/>
      <c r="F18" s="30">
        <v>16</v>
      </c>
      <c r="G18" s="30">
        <v>4912</v>
      </c>
      <c r="H18" s="31">
        <f t="shared" si="1"/>
        <v>14734.572307692308</v>
      </c>
      <c r="I18" s="31" t="str">
        <f t="shared" si="2"/>
        <v>398E</v>
      </c>
      <c r="J18" s="21"/>
      <c r="K18" s="30">
        <v>16</v>
      </c>
      <c r="L18" s="34">
        <v>4896</v>
      </c>
      <c r="M18" s="35" t="str">
        <f t="shared" si="3"/>
        <v>1320</v>
      </c>
      <c r="N18" s="31"/>
    </row>
    <row r="19" spans="1:14" ht="15.75" customHeight="1" x14ac:dyDescent="0.35">
      <c r="A19" s="26" t="s">
        <v>36</v>
      </c>
      <c r="B19" s="21"/>
      <c r="C19" s="21"/>
      <c r="D19" s="23"/>
      <c r="E19" s="21"/>
      <c r="F19" s="30">
        <v>17</v>
      </c>
      <c r="G19" s="30">
        <v>4970</v>
      </c>
      <c r="H19" s="31">
        <f t="shared" si="1"/>
        <v>14808.615384615385</v>
      </c>
      <c r="I19" s="31" t="str">
        <f t="shared" si="2"/>
        <v>39D8</v>
      </c>
      <c r="J19" s="21"/>
      <c r="K19" s="30">
        <v>17</v>
      </c>
      <c r="L19" s="34">
        <v>4966</v>
      </c>
      <c r="M19" s="35" t="str">
        <f t="shared" si="3"/>
        <v>1366</v>
      </c>
      <c r="N19" s="31"/>
    </row>
    <row r="20" spans="1:14" ht="15.75" customHeight="1" x14ac:dyDescent="0.35">
      <c r="A20" s="26" t="s">
        <v>37</v>
      </c>
      <c r="B20" s="21"/>
      <c r="C20" s="21"/>
      <c r="D20" s="23"/>
      <c r="E20" s="21"/>
      <c r="F20" s="30">
        <v>18</v>
      </c>
      <c r="G20" s="30">
        <v>5025</v>
      </c>
      <c r="H20" s="31">
        <f t="shared" si="1"/>
        <v>16161.083076923076</v>
      </c>
      <c r="I20" s="31" t="str">
        <f t="shared" si="2"/>
        <v>3F21</v>
      </c>
      <c r="J20" s="21"/>
      <c r="K20" s="30">
        <v>18</v>
      </c>
      <c r="L20" s="34">
        <v>5028</v>
      </c>
      <c r="M20" s="35" t="str">
        <f t="shared" si="3"/>
        <v>13A4</v>
      </c>
      <c r="N20" s="31"/>
    </row>
    <row r="21" spans="1:14" ht="15.75" customHeight="1" x14ac:dyDescent="0.35">
      <c r="A21" s="26" t="s">
        <v>38</v>
      </c>
      <c r="B21" s="21"/>
      <c r="C21" s="21"/>
      <c r="D21" s="23"/>
      <c r="E21" s="21"/>
      <c r="F21" s="30">
        <v>19</v>
      </c>
      <c r="G21" s="30">
        <v>5081</v>
      </c>
      <c r="H21" s="31">
        <f t="shared" si="1"/>
        <v>16233.550769230769</v>
      </c>
      <c r="I21" s="31" t="str">
        <f t="shared" si="2"/>
        <v>3F69</v>
      </c>
      <c r="J21" s="21"/>
      <c r="K21" s="30">
        <v>19</v>
      </c>
      <c r="L21" s="34">
        <v>5082</v>
      </c>
      <c r="M21" s="35" t="str">
        <f t="shared" si="3"/>
        <v>13DA</v>
      </c>
      <c r="N21" s="31"/>
    </row>
    <row r="22" spans="1:14" ht="15.75" customHeight="1" x14ac:dyDescent="0.35">
      <c r="A22" s="26"/>
      <c r="B22" s="23"/>
      <c r="C22" s="23"/>
      <c r="D22" s="23"/>
      <c r="E22" s="21"/>
      <c r="F22" s="30">
        <v>20</v>
      </c>
      <c r="G22" s="30">
        <v>5140</v>
      </c>
      <c r="H22" s="31">
        <f t="shared" si="1"/>
        <v>16384</v>
      </c>
      <c r="I22" s="31" t="str">
        <f t="shared" si="2"/>
        <v>4000</v>
      </c>
      <c r="J22" s="21"/>
      <c r="K22" s="30">
        <v>20</v>
      </c>
      <c r="L22" s="34">
        <v>5110</v>
      </c>
      <c r="M22" s="35" t="str">
        <f t="shared" si="3"/>
        <v>13F6</v>
      </c>
      <c r="N22" s="31"/>
    </row>
    <row r="23" spans="1:14" ht="15.75" customHeight="1" x14ac:dyDescent="0.35">
      <c r="A23" s="26"/>
      <c r="B23" s="23"/>
      <c r="C23" s="23"/>
      <c r="D23" s="23"/>
      <c r="E23" s="21"/>
      <c r="F23" s="23"/>
      <c r="G23" s="23"/>
      <c r="H23" s="23"/>
      <c r="I23" s="21"/>
      <c r="J23" s="21"/>
      <c r="K23" s="30">
        <v>21</v>
      </c>
      <c r="L23" s="34">
        <v>5135</v>
      </c>
      <c r="M23" s="35" t="str">
        <f t="shared" si="3"/>
        <v>140F</v>
      </c>
      <c r="N23" s="31"/>
    </row>
    <row r="24" spans="1:14" ht="15.75" customHeight="1" x14ac:dyDescent="0.35">
      <c r="A24" s="26"/>
      <c r="B24" s="23"/>
      <c r="C24" s="23"/>
      <c r="D24" s="23"/>
      <c r="E24" s="21"/>
      <c r="F24" s="23"/>
      <c r="G24" s="23"/>
      <c r="H24" s="23"/>
      <c r="I24" s="21"/>
      <c r="J24" s="21"/>
      <c r="K24" s="30">
        <v>22</v>
      </c>
      <c r="L24" s="34">
        <v>5160</v>
      </c>
      <c r="M24" s="35" t="str">
        <f t="shared" si="3"/>
        <v>1428</v>
      </c>
      <c r="N24" s="31"/>
    </row>
    <row r="25" spans="1:14" ht="15.75" customHeight="1" x14ac:dyDescent="0.35">
      <c r="A25" s="26"/>
      <c r="B25" s="23"/>
      <c r="C25" s="23"/>
      <c r="D25" s="23"/>
      <c r="E25" s="21"/>
      <c r="F25" s="23"/>
      <c r="G25" s="23"/>
      <c r="H25" s="23"/>
      <c r="I25" s="21"/>
      <c r="J25" s="21"/>
      <c r="K25" s="30">
        <v>23</v>
      </c>
      <c r="L25" s="34">
        <v>5185</v>
      </c>
      <c r="M25" s="35" t="str">
        <f t="shared" si="3"/>
        <v>1441</v>
      </c>
      <c r="N25" s="31"/>
    </row>
    <row r="26" spans="1:14" ht="15.75" customHeight="1" x14ac:dyDescent="0.35">
      <c r="A26" s="26"/>
      <c r="B26" s="23"/>
      <c r="C26" s="23"/>
      <c r="D26" s="23"/>
      <c r="E26" s="21"/>
      <c r="F26" s="23"/>
      <c r="G26" s="23"/>
      <c r="H26" s="23"/>
      <c r="I26" s="21"/>
      <c r="J26" s="21"/>
      <c r="K26" s="30">
        <v>24</v>
      </c>
      <c r="L26" s="34">
        <v>5210</v>
      </c>
      <c r="M26" s="35" t="str">
        <f t="shared" si="3"/>
        <v>145A</v>
      </c>
      <c r="N26" s="31"/>
    </row>
    <row r="27" spans="1:14" ht="15.75" customHeight="1" x14ac:dyDescent="0.35">
      <c r="A27" s="26"/>
      <c r="B27" s="23"/>
      <c r="C27" s="23"/>
      <c r="D27" s="23"/>
      <c r="E27" s="21"/>
      <c r="F27" s="23"/>
      <c r="G27" s="23"/>
      <c r="H27" s="23"/>
      <c r="I27" s="21"/>
      <c r="J27" s="21"/>
      <c r="K27" s="30">
        <v>25</v>
      </c>
      <c r="L27" s="34">
        <v>5230</v>
      </c>
      <c r="M27" s="35" t="str">
        <f t="shared" si="3"/>
        <v>146E</v>
      </c>
      <c r="N27" s="31"/>
    </row>
    <row r="28" spans="1:14" ht="15.75" customHeight="1" x14ac:dyDescent="0.35">
      <c r="A28" s="26"/>
      <c r="B28" s="23"/>
      <c r="C28" s="23"/>
      <c r="D28" s="23"/>
      <c r="E28" s="21"/>
      <c r="F28" s="23"/>
      <c r="G28" s="23"/>
      <c r="H28" s="23"/>
      <c r="I28" s="21"/>
      <c r="J28" s="21"/>
      <c r="K28" s="30">
        <v>26</v>
      </c>
      <c r="L28" s="34">
        <v>5250</v>
      </c>
      <c r="M28" s="35" t="str">
        <f t="shared" si="3"/>
        <v>1482</v>
      </c>
      <c r="N28" s="31"/>
    </row>
    <row r="29" spans="1:14" ht="15.75" customHeight="1" x14ac:dyDescent="0.35">
      <c r="A29" s="26"/>
      <c r="B29" s="23"/>
      <c r="C29" s="23"/>
      <c r="D29" s="23"/>
      <c r="E29" s="21"/>
      <c r="F29" s="23"/>
      <c r="G29" s="23"/>
      <c r="H29" s="23"/>
      <c r="I29" s="21"/>
      <c r="J29" s="21"/>
      <c r="K29" s="30">
        <v>27</v>
      </c>
      <c r="L29" s="34">
        <v>5270</v>
      </c>
      <c r="M29" s="35" t="str">
        <f t="shared" si="3"/>
        <v>1496</v>
      </c>
      <c r="N29" s="31"/>
    </row>
    <row r="30" spans="1:14" ht="15.75" customHeight="1" x14ac:dyDescent="0.35">
      <c r="A30" s="26"/>
      <c r="B30" s="23"/>
      <c r="C30" s="23"/>
      <c r="D30" s="23"/>
      <c r="E30" s="21"/>
      <c r="F30" s="23"/>
      <c r="G30" s="23"/>
      <c r="H30" s="23"/>
      <c r="I30" s="21"/>
      <c r="J30" s="21"/>
      <c r="K30" s="30">
        <v>28</v>
      </c>
      <c r="L30" s="34">
        <v>5285</v>
      </c>
      <c r="M30" s="35" t="str">
        <f t="shared" si="3"/>
        <v>14A5</v>
      </c>
      <c r="N30" s="31"/>
    </row>
    <row r="31" spans="1:14" ht="15.75" customHeight="1" x14ac:dyDescent="0.35">
      <c r="A31" s="26"/>
      <c r="B31" s="23"/>
      <c r="C31" s="23"/>
      <c r="D31" s="23"/>
      <c r="E31" s="21"/>
      <c r="F31" s="23"/>
      <c r="G31" s="23"/>
      <c r="H31" s="23"/>
      <c r="I31" s="21"/>
      <c r="J31" s="21"/>
      <c r="K31" s="30">
        <v>29</v>
      </c>
      <c r="L31" s="34">
        <v>5302</v>
      </c>
      <c r="M31" s="35" t="str">
        <f t="shared" si="3"/>
        <v>14B6</v>
      </c>
      <c r="N31" s="31"/>
    </row>
    <row r="32" spans="1:14" ht="15.75" customHeight="1" x14ac:dyDescent="0.35">
      <c r="A32" s="26"/>
      <c r="B32" s="23"/>
      <c r="C32" s="23"/>
      <c r="D32" s="23"/>
      <c r="E32" s="21"/>
      <c r="F32" s="23"/>
      <c r="G32" s="23"/>
      <c r="H32" s="23"/>
      <c r="I32" s="21"/>
      <c r="J32" s="21"/>
      <c r="K32" s="30">
        <v>30</v>
      </c>
      <c r="L32" s="34">
        <v>5312</v>
      </c>
      <c r="M32" s="35" t="str">
        <f t="shared" si="3"/>
        <v>14C0</v>
      </c>
      <c r="N32" s="31"/>
    </row>
  </sheetData>
  <mergeCells count="3">
    <mergeCell ref="F1:I1"/>
    <mergeCell ref="A1:D1"/>
    <mergeCell ref="K1:N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I21"/>
  <sheetViews>
    <sheetView workbookViewId="0"/>
  </sheetViews>
  <sheetFormatPr defaultColWidth="14.3984375" defaultRowHeight="15.75" customHeight="1" x14ac:dyDescent="0.35"/>
  <sheetData>
    <row r="1" spans="1:9" ht="15.75" customHeight="1" x14ac:dyDescent="0.35">
      <c r="A1" s="79" t="s">
        <v>32</v>
      </c>
      <c r="B1" s="79" t="s">
        <v>177</v>
      </c>
      <c r="C1" s="63" t="s">
        <v>191</v>
      </c>
      <c r="D1" s="63" t="s">
        <v>192</v>
      </c>
      <c r="E1" s="79" t="s">
        <v>190</v>
      </c>
      <c r="F1" s="79"/>
      <c r="G1" s="79" t="s">
        <v>32</v>
      </c>
      <c r="H1" s="79" t="s">
        <v>177</v>
      </c>
      <c r="I1" s="79" t="s">
        <v>190</v>
      </c>
    </row>
    <row r="2" spans="1:9" ht="15.75" customHeight="1" x14ac:dyDescent="0.35">
      <c r="A2" s="79">
        <v>1</v>
      </c>
      <c r="B2" s="79">
        <v>0</v>
      </c>
      <c r="C2" s="80">
        <f t="shared" ref="C2:C13" si="0">HEX2DEC(B2)</f>
        <v>0</v>
      </c>
      <c r="D2" s="81">
        <f t="shared" ref="D2:D13" si="1">B2/$B$13</f>
        <v>0</v>
      </c>
      <c r="E2" s="63">
        <v>0</v>
      </c>
      <c r="F2" s="81">
        <f t="shared" ref="F2:F13" si="2">E2/$E$13</f>
        <v>0</v>
      </c>
      <c r="G2" s="79">
        <v>1</v>
      </c>
      <c r="H2" s="79">
        <v>0</v>
      </c>
      <c r="I2">
        <v>0</v>
      </c>
    </row>
    <row r="3" spans="1:9" ht="15.75" customHeight="1" x14ac:dyDescent="0.35">
      <c r="A3" s="79">
        <v>2</v>
      </c>
      <c r="B3" s="79">
        <v>2348</v>
      </c>
      <c r="C3" s="80">
        <f t="shared" si="0"/>
        <v>9032</v>
      </c>
      <c r="D3" s="81">
        <f t="shared" si="1"/>
        <v>0.41338028169014085</v>
      </c>
      <c r="E3">
        <v>6682.6358381502887</v>
      </c>
      <c r="F3" s="81">
        <f t="shared" si="2"/>
        <v>0.40787572254335258</v>
      </c>
      <c r="G3" s="79">
        <v>2</v>
      </c>
      <c r="H3" s="79">
        <v>1714</v>
      </c>
      <c r="I3">
        <v>4653.6861538461535</v>
      </c>
    </row>
    <row r="4" spans="1:9" ht="15.75" customHeight="1" x14ac:dyDescent="0.35">
      <c r="A4" s="79">
        <v>3</v>
      </c>
      <c r="B4" s="79">
        <v>3185</v>
      </c>
      <c r="C4" s="80">
        <f t="shared" si="0"/>
        <v>12677</v>
      </c>
      <c r="D4" s="81">
        <f t="shared" si="1"/>
        <v>0.56073943661971826</v>
      </c>
      <c r="E4">
        <v>9379.5144508670528</v>
      </c>
      <c r="F4" s="81">
        <f t="shared" si="2"/>
        <v>0.57248013005780352</v>
      </c>
      <c r="G4" s="79">
        <v>3</v>
      </c>
      <c r="H4" s="79">
        <v>2632</v>
      </c>
      <c r="I4">
        <v>7702.0553846153844</v>
      </c>
    </row>
    <row r="5" spans="1:9" ht="15.75" customHeight="1" x14ac:dyDescent="0.35">
      <c r="A5" s="79">
        <v>4</v>
      </c>
      <c r="B5" s="79">
        <v>3968</v>
      </c>
      <c r="C5" s="80">
        <f t="shared" si="0"/>
        <v>14696</v>
      </c>
      <c r="D5" s="81">
        <f t="shared" si="1"/>
        <v>0.69859154929577461</v>
      </c>
      <c r="E5">
        <v>10873.341040462428</v>
      </c>
      <c r="F5" s="81">
        <f t="shared" si="2"/>
        <v>0.66365606936416188</v>
      </c>
      <c r="G5" s="79">
        <v>4</v>
      </c>
      <c r="H5" s="79">
        <v>3098</v>
      </c>
      <c r="I5">
        <v>9798.8923076923074</v>
      </c>
    </row>
    <row r="6" spans="1:9" ht="15.75" customHeight="1" x14ac:dyDescent="0.35">
      <c r="A6" s="79">
        <v>5</v>
      </c>
      <c r="B6" s="79">
        <v>4382</v>
      </c>
      <c r="C6" s="80">
        <f t="shared" si="0"/>
        <v>17282</v>
      </c>
      <c r="D6" s="81">
        <f t="shared" si="1"/>
        <v>0.77147887323943665</v>
      </c>
      <c r="E6">
        <v>12786.682080924855</v>
      </c>
      <c r="F6" s="81">
        <f t="shared" si="2"/>
        <v>0.78043713872832365</v>
      </c>
      <c r="G6" s="79">
        <v>5</v>
      </c>
      <c r="H6" s="79">
        <v>3450</v>
      </c>
      <c r="I6">
        <v>10548.775384615385</v>
      </c>
    </row>
    <row r="7" spans="1:9" ht="15.75" customHeight="1" x14ac:dyDescent="0.35">
      <c r="A7" s="79">
        <v>6</v>
      </c>
      <c r="B7" s="79">
        <v>4692</v>
      </c>
      <c r="C7" s="80">
        <f t="shared" si="0"/>
        <v>18066</v>
      </c>
      <c r="D7" s="81">
        <f t="shared" si="1"/>
        <v>0.82605633802816902</v>
      </c>
      <c r="E7">
        <v>13366.751445086706</v>
      </c>
      <c r="F7" s="81">
        <f t="shared" si="2"/>
        <v>0.81584176300578037</v>
      </c>
      <c r="G7" s="79">
        <v>6</v>
      </c>
      <c r="H7" s="79">
        <v>3712</v>
      </c>
      <c r="I7">
        <v>11104.886153846153</v>
      </c>
    </row>
    <row r="8" spans="1:9" ht="15.75" customHeight="1" x14ac:dyDescent="0.35">
      <c r="A8" s="79">
        <v>7</v>
      </c>
      <c r="B8" s="79">
        <v>4930</v>
      </c>
      <c r="C8" s="80">
        <f t="shared" si="0"/>
        <v>18736</v>
      </c>
      <c r="D8" s="81">
        <f t="shared" si="1"/>
        <v>0.86795774647887325</v>
      </c>
      <c r="E8">
        <v>13862.473988439306</v>
      </c>
      <c r="F8" s="81">
        <f t="shared" si="2"/>
        <v>0.84609826589595372</v>
      </c>
      <c r="G8" s="79">
        <v>7</v>
      </c>
      <c r="H8" s="79">
        <v>3922</v>
      </c>
      <c r="I8">
        <v>11520.787692307693</v>
      </c>
    </row>
    <row r="9" spans="1:9" ht="15.75" customHeight="1" x14ac:dyDescent="0.35">
      <c r="A9" s="79">
        <v>8</v>
      </c>
      <c r="B9" s="79">
        <v>5146</v>
      </c>
      <c r="C9" s="80">
        <f t="shared" si="0"/>
        <v>20806</v>
      </c>
      <c r="D9" s="81">
        <f t="shared" si="1"/>
        <v>0.90598591549295771</v>
      </c>
      <c r="E9">
        <v>15394.034682080925</v>
      </c>
      <c r="F9" s="81">
        <f t="shared" si="2"/>
        <v>0.9395773121387283</v>
      </c>
      <c r="G9" s="79">
        <v>8</v>
      </c>
      <c r="H9" s="79">
        <v>4100</v>
      </c>
      <c r="I9">
        <v>13107.2</v>
      </c>
    </row>
    <row r="10" spans="1:9" ht="15.75" customHeight="1" x14ac:dyDescent="0.35">
      <c r="A10" s="79">
        <v>9</v>
      </c>
      <c r="B10" s="79">
        <v>5324</v>
      </c>
      <c r="C10" s="80">
        <f t="shared" si="0"/>
        <v>21284</v>
      </c>
      <c r="D10" s="81">
        <f t="shared" si="1"/>
        <v>0.9373239436619718</v>
      </c>
      <c r="E10">
        <v>15747.699421965317</v>
      </c>
      <c r="F10" s="81">
        <f t="shared" si="2"/>
        <v>0.96116329479768781</v>
      </c>
      <c r="G10" s="79">
        <v>9</v>
      </c>
      <c r="H10" s="79">
        <v>4248</v>
      </c>
      <c r="I10">
        <v>13365.563076923077</v>
      </c>
    </row>
    <row r="11" spans="1:9" ht="15.75" customHeight="1" x14ac:dyDescent="0.35">
      <c r="A11" s="79">
        <v>10</v>
      </c>
      <c r="B11" s="79">
        <v>5482</v>
      </c>
      <c r="C11" s="80">
        <f t="shared" si="0"/>
        <v>21634</v>
      </c>
      <c r="D11" s="81">
        <f t="shared" si="1"/>
        <v>0.96514084507042253</v>
      </c>
      <c r="E11">
        <v>16006.658959537572</v>
      </c>
      <c r="F11" s="81">
        <f t="shared" si="2"/>
        <v>0.97696893063583812</v>
      </c>
      <c r="G11" s="79">
        <v>10</v>
      </c>
      <c r="H11" s="79">
        <v>4378</v>
      </c>
      <c r="I11">
        <v>13605.021538461539</v>
      </c>
    </row>
    <row r="12" spans="1:9" ht="15.75" customHeight="1" x14ac:dyDescent="0.35">
      <c r="A12" s="79">
        <v>11</v>
      </c>
      <c r="B12" s="79">
        <v>5616</v>
      </c>
      <c r="C12" s="80">
        <f t="shared" si="0"/>
        <v>22038</v>
      </c>
      <c r="D12" s="81">
        <f t="shared" si="1"/>
        <v>0.9887323943661972</v>
      </c>
      <c r="E12">
        <v>16305.57225433526</v>
      </c>
      <c r="F12" s="81">
        <f t="shared" si="2"/>
        <v>0.99521315028901736</v>
      </c>
      <c r="G12" s="79">
        <v>11</v>
      </c>
      <c r="H12" s="79">
        <v>4492</v>
      </c>
      <c r="I12">
        <v>13827.15076923077</v>
      </c>
    </row>
    <row r="13" spans="1:9" ht="15.75" customHeight="1" x14ac:dyDescent="0.35">
      <c r="A13" s="79">
        <v>12</v>
      </c>
      <c r="B13" s="79">
        <v>5680</v>
      </c>
      <c r="C13" s="80">
        <f t="shared" si="0"/>
        <v>22144</v>
      </c>
      <c r="D13" s="81">
        <f t="shared" si="1"/>
        <v>1</v>
      </c>
      <c r="E13">
        <v>16384</v>
      </c>
      <c r="F13" s="81">
        <f t="shared" si="2"/>
        <v>1</v>
      </c>
      <c r="G13" s="79">
        <v>12</v>
      </c>
      <c r="H13" s="79">
        <v>4594</v>
      </c>
      <c r="I13">
        <v>14030.375384615385</v>
      </c>
    </row>
    <row r="14" spans="1:9" ht="15.75" customHeight="1" x14ac:dyDescent="0.35">
      <c r="A14" s="79"/>
      <c r="G14" s="79">
        <v>13</v>
      </c>
      <c r="H14" s="79">
        <v>4688</v>
      </c>
      <c r="I14">
        <v>14222.572307692308</v>
      </c>
    </row>
    <row r="15" spans="1:9" ht="15.75" customHeight="1" x14ac:dyDescent="0.35">
      <c r="G15" s="79">
        <v>14</v>
      </c>
      <c r="H15" s="79">
        <v>4770</v>
      </c>
      <c r="I15">
        <v>14405.316923076924</v>
      </c>
    </row>
    <row r="16" spans="1:9" ht="15.75" customHeight="1" x14ac:dyDescent="0.35">
      <c r="G16" s="79">
        <v>15</v>
      </c>
      <c r="H16" s="79">
        <v>4844</v>
      </c>
      <c r="I16">
        <v>14572.307692307691</v>
      </c>
    </row>
    <row r="17" spans="7:9" ht="15.75" customHeight="1" x14ac:dyDescent="0.35">
      <c r="G17" s="79">
        <v>16</v>
      </c>
      <c r="H17" s="79">
        <v>4912</v>
      </c>
      <c r="I17">
        <v>14734.572307692308</v>
      </c>
    </row>
    <row r="18" spans="7:9" ht="15.75" customHeight="1" x14ac:dyDescent="0.35">
      <c r="G18" s="79">
        <v>17</v>
      </c>
      <c r="H18" s="79">
        <v>4970</v>
      </c>
      <c r="I18">
        <v>14808.615384615385</v>
      </c>
    </row>
    <row r="19" spans="7:9" ht="15.75" customHeight="1" x14ac:dyDescent="0.35">
      <c r="G19" s="79">
        <v>18</v>
      </c>
      <c r="H19" s="79">
        <v>5025</v>
      </c>
      <c r="I19">
        <v>16161.083076923076</v>
      </c>
    </row>
    <row r="20" spans="7:9" ht="15.75" customHeight="1" x14ac:dyDescent="0.35">
      <c r="G20" s="79">
        <v>19</v>
      </c>
      <c r="H20" s="79">
        <v>5081</v>
      </c>
      <c r="I20">
        <v>16233.550769230769</v>
      </c>
    </row>
    <row r="21" spans="7:9" ht="15.75" customHeight="1" x14ac:dyDescent="0.35">
      <c r="G21" s="79">
        <v>20</v>
      </c>
      <c r="H21" s="79">
        <v>5140</v>
      </c>
      <c r="I21">
        <v>16384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G21"/>
  <sheetViews>
    <sheetView workbookViewId="0"/>
  </sheetViews>
  <sheetFormatPr defaultColWidth="14.3984375" defaultRowHeight="15.75" customHeight="1" x14ac:dyDescent="0.35"/>
  <sheetData>
    <row r="1" spans="1:7" ht="15.75" customHeight="1" x14ac:dyDescent="0.35">
      <c r="A1" s="79" t="s">
        <v>32</v>
      </c>
      <c r="B1" s="79" t="s">
        <v>177</v>
      </c>
      <c r="C1" s="79" t="s">
        <v>190</v>
      </c>
      <c r="D1" s="79"/>
      <c r="E1" s="79" t="s">
        <v>32</v>
      </c>
      <c r="F1" s="79" t="s">
        <v>177</v>
      </c>
      <c r="G1" s="79" t="s">
        <v>190</v>
      </c>
    </row>
    <row r="2" spans="1:7" ht="15.75" customHeight="1" x14ac:dyDescent="0.35">
      <c r="A2" s="79">
        <v>1</v>
      </c>
      <c r="B2" s="79">
        <v>0</v>
      </c>
      <c r="C2" s="63">
        <v>0</v>
      </c>
      <c r="D2" s="79"/>
      <c r="E2" s="79">
        <v>1</v>
      </c>
      <c r="F2" s="79">
        <v>0</v>
      </c>
      <c r="G2">
        <v>0</v>
      </c>
    </row>
    <row r="3" spans="1:7" ht="15.75" customHeight="1" x14ac:dyDescent="0.35">
      <c r="A3" s="79">
        <v>2</v>
      </c>
      <c r="B3" s="79">
        <v>2348</v>
      </c>
      <c r="C3">
        <v>6682.6358381502887</v>
      </c>
      <c r="D3" s="79" t="str">
        <f t="shared" ref="D3:D13" si="0">DEC2HEX(C3)</f>
        <v>1A1A</v>
      </c>
      <c r="E3" s="79">
        <v>2</v>
      </c>
      <c r="F3" s="79">
        <v>1714</v>
      </c>
      <c r="G3">
        <v>4653.6861538461535</v>
      </c>
    </row>
    <row r="4" spans="1:7" ht="15.75" customHeight="1" x14ac:dyDescent="0.35">
      <c r="A4" s="79">
        <v>3</v>
      </c>
      <c r="B4" s="79">
        <v>3185</v>
      </c>
      <c r="C4">
        <v>9379.5144508670528</v>
      </c>
      <c r="D4" s="79" t="str">
        <f t="shared" si="0"/>
        <v>24A3</v>
      </c>
      <c r="E4" s="79">
        <v>3</v>
      </c>
      <c r="F4" s="79">
        <v>2632</v>
      </c>
      <c r="G4">
        <v>7702.0553846153844</v>
      </c>
    </row>
    <row r="5" spans="1:7" ht="15.75" customHeight="1" x14ac:dyDescent="0.35">
      <c r="A5" s="79">
        <v>4</v>
      </c>
      <c r="B5" s="79">
        <v>3968</v>
      </c>
      <c r="C5" s="63">
        <v>11200</v>
      </c>
      <c r="D5" s="79" t="str">
        <f t="shared" si="0"/>
        <v>2BC0</v>
      </c>
      <c r="E5" s="79">
        <v>4</v>
      </c>
      <c r="F5" s="79">
        <v>3098</v>
      </c>
      <c r="G5">
        <v>9798.8923076923074</v>
      </c>
    </row>
    <row r="6" spans="1:7" ht="15.75" customHeight="1" x14ac:dyDescent="0.35">
      <c r="A6" s="79">
        <v>5</v>
      </c>
      <c r="B6" s="79">
        <v>4382</v>
      </c>
      <c r="C6" s="63">
        <v>12500</v>
      </c>
      <c r="D6" s="79" t="str">
        <f t="shared" si="0"/>
        <v>30D4</v>
      </c>
      <c r="E6" s="79">
        <v>5</v>
      </c>
      <c r="F6" s="79">
        <v>3450</v>
      </c>
      <c r="G6" s="63">
        <v>10900</v>
      </c>
    </row>
    <row r="7" spans="1:7" ht="15.75" customHeight="1" x14ac:dyDescent="0.35">
      <c r="A7" s="79">
        <v>6</v>
      </c>
      <c r="B7" s="79">
        <v>4692</v>
      </c>
      <c r="C7" s="63">
        <v>13700</v>
      </c>
      <c r="D7" s="79" t="str">
        <f t="shared" si="0"/>
        <v>3584</v>
      </c>
      <c r="E7" s="79">
        <v>6</v>
      </c>
      <c r="F7" s="79">
        <v>3712</v>
      </c>
      <c r="G7" s="63">
        <v>11750</v>
      </c>
    </row>
    <row r="8" spans="1:7" ht="15.75" customHeight="1" x14ac:dyDescent="0.35">
      <c r="A8" s="79">
        <v>7</v>
      </c>
      <c r="B8" s="79">
        <v>4930</v>
      </c>
      <c r="C8" s="63">
        <v>14600</v>
      </c>
      <c r="D8" s="79" t="str">
        <f t="shared" si="0"/>
        <v>3908</v>
      </c>
      <c r="E8" s="79">
        <v>7</v>
      </c>
      <c r="F8" s="79">
        <v>3922</v>
      </c>
      <c r="G8" s="63">
        <v>12600</v>
      </c>
    </row>
    <row r="9" spans="1:7" ht="15.75" customHeight="1" x14ac:dyDescent="0.35">
      <c r="A9" s="79">
        <v>8</v>
      </c>
      <c r="B9" s="79">
        <v>5146</v>
      </c>
      <c r="C9" s="63">
        <v>15200</v>
      </c>
      <c r="D9" s="79" t="str">
        <f t="shared" si="0"/>
        <v>3B60</v>
      </c>
      <c r="E9" s="79">
        <v>8</v>
      </c>
      <c r="F9" s="79">
        <v>4100</v>
      </c>
      <c r="G9">
        <v>13107.2</v>
      </c>
    </row>
    <row r="10" spans="1:7" ht="15.75" customHeight="1" x14ac:dyDescent="0.35">
      <c r="A10" s="79">
        <v>9</v>
      </c>
      <c r="B10" s="79">
        <v>5324</v>
      </c>
      <c r="C10">
        <v>15747.699421965317</v>
      </c>
      <c r="D10" s="79" t="str">
        <f t="shared" si="0"/>
        <v>3D83</v>
      </c>
      <c r="E10" s="79">
        <v>9</v>
      </c>
      <c r="F10" s="79">
        <v>4248</v>
      </c>
      <c r="G10">
        <v>13365.563076923077</v>
      </c>
    </row>
    <row r="11" spans="1:7" ht="15.75" customHeight="1" x14ac:dyDescent="0.35">
      <c r="A11" s="79">
        <v>10</v>
      </c>
      <c r="B11" s="79">
        <v>5482</v>
      </c>
      <c r="C11">
        <v>16006.658959537572</v>
      </c>
      <c r="D11" s="79" t="str">
        <f t="shared" si="0"/>
        <v>3E86</v>
      </c>
      <c r="E11" s="79">
        <v>10</v>
      </c>
      <c r="F11" s="79">
        <v>4378</v>
      </c>
      <c r="G11">
        <v>13605.021538461539</v>
      </c>
    </row>
    <row r="12" spans="1:7" ht="15.75" customHeight="1" x14ac:dyDescent="0.35">
      <c r="A12" s="79">
        <v>11</v>
      </c>
      <c r="B12" s="79">
        <v>5616</v>
      </c>
      <c r="C12" s="63">
        <v>16250</v>
      </c>
      <c r="D12" s="79" t="str">
        <f t="shared" si="0"/>
        <v>3F7A</v>
      </c>
      <c r="E12" s="79">
        <v>11</v>
      </c>
      <c r="F12" s="79">
        <v>4492</v>
      </c>
      <c r="G12">
        <v>13827.15076923077</v>
      </c>
    </row>
    <row r="13" spans="1:7" ht="15.75" customHeight="1" x14ac:dyDescent="0.35">
      <c r="A13" s="79">
        <v>12</v>
      </c>
      <c r="B13" s="79">
        <v>5680</v>
      </c>
      <c r="C13">
        <v>16384</v>
      </c>
      <c r="D13" s="79" t="str">
        <f t="shared" si="0"/>
        <v>4000</v>
      </c>
      <c r="E13" s="79">
        <v>12</v>
      </c>
      <c r="F13" s="79">
        <v>4594</v>
      </c>
      <c r="G13" s="63">
        <v>14100</v>
      </c>
    </row>
    <row r="14" spans="1:7" ht="15.75" customHeight="1" x14ac:dyDescent="0.35">
      <c r="A14" s="79"/>
      <c r="E14" s="79">
        <v>13</v>
      </c>
      <c r="F14" s="79">
        <v>4688</v>
      </c>
      <c r="G14" s="63">
        <v>14300</v>
      </c>
    </row>
    <row r="15" spans="1:7" ht="15.75" customHeight="1" x14ac:dyDescent="0.35">
      <c r="E15" s="79">
        <v>14</v>
      </c>
      <c r="F15" s="79">
        <v>4770</v>
      </c>
      <c r="G15" s="63">
        <v>14600</v>
      </c>
    </row>
    <row r="16" spans="1:7" ht="15.75" customHeight="1" x14ac:dyDescent="0.35">
      <c r="E16" s="79">
        <v>15</v>
      </c>
      <c r="F16" s="79">
        <v>4844</v>
      </c>
      <c r="G16" s="63">
        <v>14900</v>
      </c>
    </row>
    <row r="17" spans="5:7" ht="15.75" customHeight="1" x14ac:dyDescent="0.35">
      <c r="E17" s="79">
        <v>16</v>
      </c>
      <c r="F17" s="79">
        <v>4912</v>
      </c>
      <c r="G17" s="63">
        <v>15250</v>
      </c>
    </row>
    <row r="18" spans="5:7" ht="15.75" customHeight="1" x14ac:dyDescent="0.35">
      <c r="E18" s="79">
        <v>17</v>
      </c>
      <c r="F18" s="79">
        <v>4970</v>
      </c>
      <c r="G18" s="63">
        <v>15500</v>
      </c>
    </row>
    <row r="19" spans="5:7" ht="15.75" customHeight="1" x14ac:dyDescent="0.35">
      <c r="E19" s="79">
        <v>18</v>
      </c>
      <c r="F19" s="79">
        <v>5025</v>
      </c>
      <c r="G19" s="63">
        <v>15900</v>
      </c>
    </row>
    <row r="20" spans="5:7" ht="15.75" customHeight="1" x14ac:dyDescent="0.35">
      <c r="E20" s="79">
        <v>19</v>
      </c>
      <c r="F20" s="79">
        <v>5081</v>
      </c>
      <c r="G20" s="63">
        <v>16150</v>
      </c>
    </row>
    <row r="21" spans="5:7" ht="15.75" customHeight="1" x14ac:dyDescent="0.35">
      <c r="E21" s="79">
        <v>20</v>
      </c>
      <c r="F21" s="79">
        <v>5140</v>
      </c>
      <c r="G21">
        <v>16384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H1:I5"/>
  <sheetViews>
    <sheetView workbookViewId="0"/>
  </sheetViews>
  <sheetFormatPr defaultColWidth="14.3984375" defaultRowHeight="15.75" customHeight="1" x14ac:dyDescent="0.35"/>
  <sheetData>
    <row r="1" spans="8:9" ht="15.75" customHeight="1" x14ac:dyDescent="0.35">
      <c r="H1" s="36" t="s">
        <v>39</v>
      </c>
      <c r="I1" s="37" t="s">
        <v>40</v>
      </c>
    </row>
    <row r="2" spans="8:9" ht="15.75" customHeight="1" x14ac:dyDescent="0.35">
      <c r="H2" s="38" t="s">
        <v>41</v>
      </c>
      <c r="I2" s="39" t="s">
        <v>42</v>
      </c>
    </row>
    <row r="3" spans="8:9" ht="15.75" customHeight="1" x14ac:dyDescent="0.35">
      <c r="H3" s="38" t="s">
        <v>41</v>
      </c>
      <c r="I3" s="39" t="s">
        <v>42</v>
      </c>
    </row>
    <row r="4" spans="8:9" ht="15.75" customHeight="1" x14ac:dyDescent="0.35">
      <c r="H4" s="38" t="s">
        <v>41</v>
      </c>
      <c r="I4" s="39" t="s">
        <v>43</v>
      </c>
    </row>
    <row r="5" spans="8:9" ht="15.75" customHeight="1" x14ac:dyDescent="0.35">
      <c r="H5" s="40" t="s">
        <v>41</v>
      </c>
      <c r="I5" s="41" t="s">
        <v>43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"/>
  <sheetViews>
    <sheetView workbookViewId="0"/>
  </sheetViews>
  <sheetFormatPr defaultColWidth="14.3984375" defaultRowHeight="15.75" customHeight="1" x14ac:dyDescent="0.3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D1000"/>
  <sheetViews>
    <sheetView workbookViewId="0"/>
  </sheetViews>
  <sheetFormatPr defaultColWidth="14.3984375" defaultRowHeight="15.75" customHeight="1" x14ac:dyDescent="0.35"/>
  <cols>
    <col min="1" max="1" width="46.73046875" customWidth="1"/>
    <col min="2" max="2" width="72.73046875" customWidth="1"/>
  </cols>
  <sheetData>
    <row r="1" spans="1:4" x14ac:dyDescent="0.45">
      <c r="A1" s="42"/>
      <c r="B1" s="43"/>
      <c r="C1" s="43"/>
      <c r="D1" s="43"/>
    </row>
    <row r="2" spans="1:4" x14ac:dyDescent="0.45">
      <c r="A2" s="44" t="s">
        <v>44</v>
      </c>
      <c r="B2" s="45" t="s">
        <v>45</v>
      </c>
      <c r="C2" s="46"/>
      <c r="D2" s="46"/>
    </row>
    <row r="3" spans="1:4" x14ac:dyDescent="0.45">
      <c r="A3" s="47" t="s">
        <v>46</v>
      </c>
      <c r="B3" s="45" t="s">
        <v>47</v>
      </c>
      <c r="C3" s="46"/>
      <c r="D3" s="46"/>
    </row>
    <row r="4" spans="1:4" x14ac:dyDescent="0.45">
      <c r="A4" s="44" t="s">
        <v>48</v>
      </c>
      <c r="B4" s="45" t="s">
        <v>49</v>
      </c>
      <c r="C4" s="46"/>
      <c r="D4" s="46"/>
    </row>
    <row r="5" spans="1:4" x14ac:dyDescent="0.45">
      <c r="A5" s="47" t="s">
        <v>50</v>
      </c>
      <c r="B5" s="48" t="s">
        <v>51</v>
      </c>
      <c r="C5" s="46"/>
      <c r="D5" s="46"/>
    </row>
    <row r="6" spans="1:4" x14ac:dyDescent="0.45">
      <c r="A6" s="47" t="s">
        <v>52</v>
      </c>
      <c r="B6" s="45" t="s">
        <v>53</v>
      </c>
      <c r="C6" s="46"/>
      <c r="D6" s="46"/>
    </row>
    <row r="7" spans="1:4" x14ac:dyDescent="0.45">
      <c r="A7" s="49"/>
      <c r="B7" s="50"/>
      <c r="C7" s="51" t="s">
        <v>54</v>
      </c>
      <c r="D7" s="51" t="s">
        <v>55</v>
      </c>
    </row>
    <row r="8" spans="1:4" x14ac:dyDescent="0.45">
      <c r="A8" s="49"/>
      <c r="B8" s="50"/>
      <c r="C8" s="51" t="s">
        <v>56</v>
      </c>
      <c r="D8" s="51" t="s">
        <v>55</v>
      </c>
    </row>
    <row r="9" spans="1:4" x14ac:dyDescent="0.45">
      <c r="A9" s="49"/>
      <c r="B9" s="50"/>
      <c r="C9" s="51" t="s">
        <v>57</v>
      </c>
      <c r="D9" s="51" t="s">
        <v>55</v>
      </c>
    </row>
    <row r="10" spans="1:4" x14ac:dyDescent="0.45">
      <c r="A10" s="49"/>
      <c r="B10" s="50"/>
      <c r="C10" s="51" t="s">
        <v>58</v>
      </c>
      <c r="D10" s="51" t="s">
        <v>55</v>
      </c>
    </row>
    <row r="11" spans="1:4" x14ac:dyDescent="0.45">
      <c r="A11" s="49"/>
      <c r="B11" s="50"/>
      <c r="C11" s="51" t="s">
        <v>59</v>
      </c>
      <c r="D11" s="51" t="s">
        <v>55</v>
      </c>
    </row>
    <row r="12" spans="1:4" x14ac:dyDescent="0.45">
      <c r="A12" s="49"/>
      <c r="B12" s="50"/>
      <c r="C12" s="52" t="s">
        <v>60</v>
      </c>
      <c r="D12" s="52" t="s">
        <v>55</v>
      </c>
    </row>
    <row r="13" spans="1:4" x14ac:dyDescent="0.45">
      <c r="A13" s="49"/>
      <c r="B13" s="50"/>
      <c r="C13" s="53" t="s">
        <v>61</v>
      </c>
      <c r="D13" s="51" t="s">
        <v>62</v>
      </c>
    </row>
    <row r="14" spans="1:4" x14ac:dyDescent="0.45">
      <c r="A14" s="49"/>
      <c r="B14" s="50"/>
      <c r="C14" s="53" t="s">
        <v>63</v>
      </c>
      <c r="D14" s="51" t="s">
        <v>62</v>
      </c>
    </row>
    <row r="15" spans="1:4" x14ac:dyDescent="0.45">
      <c r="A15" s="47" t="s">
        <v>64</v>
      </c>
      <c r="B15" s="45" t="s">
        <v>65</v>
      </c>
      <c r="C15" s="46"/>
      <c r="D15" s="46"/>
    </row>
    <row r="16" spans="1:4" x14ac:dyDescent="0.45">
      <c r="A16" s="54" t="s">
        <v>66</v>
      </c>
      <c r="B16" s="45" t="s">
        <v>67</v>
      </c>
      <c r="C16" s="46"/>
      <c r="D16" s="46"/>
    </row>
    <row r="17" spans="1:4" x14ac:dyDescent="0.45">
      <c r="A17" s="49"/>
      <c r="B17" s="50"/>
      <c r="C17" s="51" t="s">
        <v>68</v>
      </c>
      <c r="D17" s="51" t="s">
        <v>69</v>
      </c>
    </row>
    <row r="18" spans="1:4" x14ac:dyDescent="0.45">
      <c r="A18" s="49"/>
      <c r="B18" s="50"/>
      <c r="C18" s="51" t="s">
        <v>70</v>
      </c>
      <c r="D18" s="51" t="s">
        <v>69</v>
      </c>
    </row>
    <row r="19" spans="1:4" x14ac:dyDescent="0.45">
      <c r="A19" s="49"/>
      <c r="B19" s="50"/>
      <c r="C19" s="46"/>
      <c r="D19" s="46"/>
    </row>
    <row r="20" spans="1:4" x14ac:dyDescent="0.45">
      <c r="A20" s="44" t="s">
        <v>71</v>
      </c>
      <c r="B20" s="45" t="s">
        <v>72</v>
      </c>
      <c r="C20" s="46"/>
      <c r="D20" s="46"/>
    </row>
    <row r="21" spans="1:4" x14ac:dyDescent="0.45">
      <c r="A21" s="47" t="s">
        <v>73</v>
      </c>
      <c r="B21" s="45" t="s">
        <v>74</v>
      </c>
      <c r="C21" s="46"/>
      <c r="D21" s="46"/>
    </row>
    <row r="22" spans="1:4" x14ac:dyDescent="0.45">
      <c r="A22" s="54" t="s">
        <v>75</v>
      </c>
      <c r="B22" s="45" t="s">
        <v>76</v>
      </c>
      <c r="C22" s="46"/>
      <c r="D22" s="46"/>
    </row>
    <row r="23" spans="1:4" x14ac:dyDescent="0.45">
      <c r="A23" s="47" t="s">
        <v>77</v>
      </c>
      <c r="B23" s="45" t="s">
        <v>78</v>
      </c>
      <c r="C23" s="46"/>
      <c r="D23" s="46"/>
    </row>
    <row r="24" spans="1:4" x14ac:dyDescent="0.45">
      <c r="A24" s="44" t="s">
        <v>79</v>
      </c>
      <c r="B24" s="45" t="s">
        <v>80</v>
      </c>
      <c r="C24" s="46"/>
      <c r="D24" s="46"/>
    </row>
    <row r="25" spans="1:4" x14ac:dyDescent="0.45">
      <c r="A25" s="47" t="s">
        <v>81</v>
      </c>
      <c r="B25" s="45" t="s">
        <v>82</v>
      </c>
      <c r="C25" s="46"/>
      <c r="D25" s="46"/>
    </row>
    <row r="26" spans="1:4" x14ac:dyDescent="0.45">
      <c r="A26" s="54" t="s">
        <v>83</v>
      </c>
      <c r="B26" s="45" t="s">
        <v>84</v>
      </c>
      <c r="C26" s="46"/>
      <c r="D26" s="46"/>
    </row>
    <row r="27" spans="1:4" x14ac:dyDescent="0.45">
      <c r="A27" s="54" t="s">
        <v>85</v>
      </c>
      <c r="B27" s="45" t="s">
        <v>86</v>
      </c>
      <c r="C27" s="46"/>
      <c r="D27" s="46"/>
    </row>
    <row r="28" spans="1:4" x14ac:dyDescent="0.45">
      <c r="A28" s="47" t="s">
        <v>87</v>
      </c>
      <c r="B28" s="45" t="s">
        <v>88</v>
      </c>
      <c r="C28" s="46"/>
      <c r="D28" s="46"/>
    </row>
    <row r="29" spans="1:4" x14ac:dyDescent="0.45">
      <c r="A29" s="47" t="s">
        <v>89</v>
      </c>
      <c r="B29" s="45" t="s">
        <v>90</v>
      </c>
      <c r="C29" s="46"/>
      <c r="D29" s="46"/>
    </row>
    <row r="30" spans="1:4" x14ac:dyDescent="0.45">
      <c r="A30" s="49"/>
      <c r="B30" s="50"/>
      <c r="C30" s="46"/>
      <c r="D30" s="46"/>
    </row>
    <row r="31" spans="1:4" x14ac:dyDescent="0.45">
      <c r="A31" s="49"/>
      <c r="B31" s="50"/>
      <c r="C31" s="55" t="s">
        <v>91</v>
      </c>
      <c r="D31" s="46"/>
    </row>
    <row r="32" spans="1:4" x14ac:dyDescent="0.45">
      <c r="A32" s="49"/>
      <c r="B32" s="50"/>
      <c r="C32" s="51" t="s">
        <v>92</v>
      </c>
      <c r="D32" s="46"/>
    </row>
    <row r="33" spans="1:4" x14ac:dyDescent="0.45">
      <c r="A33" s="49"/>
      <c r="B33" s="50"/>
      <c r="C33" s="51" t="s">
        <v>93</v>
      </c>
      <c r="D33" s="46"/>
    </row>
    <row r="34" spans="1:4" x14ac:dyDescent="0.45">
      <c r="A34" s="49"/>
      <c r="B34" s="50"/>
      <c r="C34" s="51" t="s">
        <v>94</v>
      </c>
      <c r="D34" s="46"/>
    </row>
    <row r="35" spans="1:4" x14ac:dyDescent="0.45">
      <c r="A35" s="47" t="s">
        <v>95</v>
      </c>
      <c r="B35" s="45" t="s">
        <v>96</v>
      </c>
      <c r="C35" s="46"/>
      <c r="D35" s="46"/>
    </row>
    <row r="36" spans="1:4" x14ac:dyDescent="0.45">
      <c r="A36" s="56" t="s">
        <v>97</v>
      </c>
      <c r="B36" s="57" t="s">
        <v>98</v>
      </c>
      <c r="C36" s="58"/>
      <c r="D36" s="58"/>
    </row>
    <row r="37" spans="1:4" x14ac:dyDescent="0.45">
      <c r="A37" s="47" t="s">
        <v>99</v>
      </c>
      <c r="B37" s="45" t="s">
        <v>100</v>
      </c>
      <c r="C37" s="51" t="s">
        <v>101</v>
      </c>
      <c r="D37" s="46"/>
    </row>
    <row r="38" spans="1:4" x14ac:dyDescent="0.45">
      <c r="A38" s="49"/>
      <c r="B38" s="43"/>
      <c r="C38" s="51" t="s">
        <v>102</v>
      </c>
      <c r="D38" s="46"/>
    </row>
    <row r="39" spans="1:4" x14ac:dyDescent="0.45">
      <c r="A39" s="49"/>
      <c r="B39" s="43"/>
      <c r="C39" s="51" t="s">
        <v>103</v>
      </c>
      <c r="D39" s="46"/>
    </row>
    <row r="40" spans="1:4" x14ac:dyDescent="0.45">
      <c r="A40" s="49"/>
      <c r="B40" s="43"/>
      <c r="C40" s="51" t="s">
        <v>104</v>
      </c>
      <c r="D40" s="46"/>
    </row>
    <row r="41" spans="1:4" x14ac:dyDescent="0.45">
      <c r="A41" s="54" t="s">
        <v>105</v>
      </c>
      <c r="B41" s="45" t="s">
        <v>106</v>
      </c>
      <c r="C41" s="51" t="s">
        <v>107</v>
      </c>
      <c r="D41" s="46"/>
    </row>
    <row r="42" spans="1:4" x14ac:dyDescent="0.45">
      <c r="A42" s="59" t="s">
        <v>108</v>
      </c>
      <c r="B42" s="45" t="s">
        <v>109</v>
      </c>
      <c r="C42" s="46"/>
      <c r="D42" s="46"/>
    </row>
    <row r="43" spans="1:4" x14ac:dyDescent="0.45">
      <c r="A43" s="49"/>
      <c r="B43" s="43"/>
      <c r="C43" s="51" t="s">
        <v>110</v>
      </c>
      <c r="D43" s="46"/>
    </row>
    <row r="44" spans="1:4" x14ac:dyDescent="0.45">
      <c r="A44" s="49"/>
      <c r="B44" s="43"/>
      <c r="C44" s="51" t="s">
        <v>111</v>
      </c>
      <c r="D44" s="46"/>
    </row>
    <row r="45" spans="1:4" x14ac:dyDescent="0.45">
      <c r="A45" s="49"/>
      <c r="B45" s="43"/>
      <c r="C45" s="51" t="s">
        <v>112</v>
      </c>
      <c r="D45" s="46"/>
    </row>
    <row r="46" spans="1:4" x14ac:dyDescent="0.45">
      <c r="A46" s="49"/>
      <c r="B46" s="43"/>
      <c r="C46" s="51" t="s">
        <v>113</v>
      </c>
      <c r="D46" s="46"/>
    </row>
    <row r="47" spans="1:4" x14ac:dyDescent="0.45">
      <c r="A47" s="49"/>
      <c r="B47" s="43"/>
      <c r="C47" s="51" t="s">
        <v>114</v>
      </c>
      <c r="D47" s="46"/>
    </row>
    <row r="48" spans="1:4" x14ac:dyDescent="0.45">
      <c r="A48" s="49"/>
      <c r="B48" s="43"/>
      <c r="C48" s="51" t="s">
        <v>115</v>
      </c>
      <c r="D48" s="46"/>
    </row>
    <row r="49" spans="1:4" x14ac:dyDescent="0.45">
      <c r="A49" s="49"/>
      <c r="B49" s="43"/>
      <c r="C49" s="51" t="s">
        <v>116</v>
      </c>
      <c r="D49" s="46"/>
    </row>
    <row r="50" spans="1:4" x14ac:dyDescent="0.45">
      <c r="A50" s="49"/>
      <c r="B50" s="43"/>
      <c r="C50" s="51" t="s">
        <v>117</v>
      </c>
      <c r="D50" s="46"/>
    </row>
    <row r="51" spans="1:4" x14ac:dyDescent="0.45">
      <c r="A51" s="49"/>
      <c r="B51" s="43"/>
      <c r="C51" s="52" t="s">
        <v>20</v>
      </c>
      <c r="D51" s="46"/>
    </row>
    <row r="52" spans="1:4" x14ac:dyDescent="0.45">
      <c r="A52" s="49"/>
      <c r="B52" s="43"/>
      <c r="C52" s="52" t="s">
        <v>118</v>
      </c>
      <c r="D52" s="46"/>
    </row>
    <row r="53" spans="1:4" x14ac:dyDescent="0.45">
      <c r="A53" s="49"/>
      <c r="B53" s="43"/>
      <c r="C53" s="51" t="s">
        <v>119</v>
      </c>
      <c r="D53" s="46"/>
    </row>
    <row r="54" spans="1:4" x14ac:dyDescent="0.45">
      <c r="A54" s="49"/>
      <c r="B54" s="43"/>
      <c r="C54" s="51" t="s">
        <v>120</v>
      </c>
      <c r="D54" s="46"/>
    </row>
    <row r="55" spans="1:4" x14ac:dyDescent="0.45">
      <c r="A55" s="49"/>
      <c r="B55" s="43"/>
      <c r="C55" s="52" t="s">
        <v>121</v>
      </c>
      <c r="D55" s="46"/>
    </row>
    <row r="56" spans="1:4" x14ac:dyDescent="0.45">
      <c r="A56" s="49"/>
      <c r="B56" s="45" t="s">
        <v>122</v>
      </c>
      <c r="C56" s="51" t="s">
        <v>123</v>
      </c>
      <c r="D56" s="46"/>
    </row>
    <row r="57" spans="1:4" x14ac:dyDescent="0.45">
      <c r="A57" s="49"/>
      <c r="B57" s="43"/>
      <c r="C57" s="51" t="s">
        <v>124</v>
      </c>
      <c r="D57" s="46"/>
    </row>
    <row r="58" spans="1:4" x14ac:dyDescent="0.45">
      <c r="A58" s="49"/>
      <c r="B58" s="43"/>
      <c r="C58" s="51" t="s">
        <v>125</v>
      </c>
      <c r="D58" s="46"/>
    </row>
    <row r="59" spans="1:4" x14ac:dyDescent="0.45">
      <c r="A59" s="49"/>
      <c r="B59" s="45" t="s">
        <v>126</v>
      </c>
      <c r="C59" s="51" t="s">
        <v>127</v>
      </c>
      <c r="D59" s="46"/>
    </row>
    <row r="60" spans="1:4" x14ac:dyDescent="0.45">
      <c r="A60" s="49"/>
      <c r="B60" s="43"/>
      <c r="C60" s="51" t="s">
        <v>128</v>
      </c>
      <c r="D60" s="46"/>
    </row>
    <row r="61" spans="1:4" x14ac:dyDescent="0.45">
      <c r="A61" s="49"/>
      <c r="B61" s="43"/>
      <c r="C61" s="51" t="s">
        <v>129</v>
      </c>
      <c r="D61" s="46"/>
    </row>
    <row r="62" spans="1:4" x14ac:dyDescent="0.45">
      <c r="A62" s="49"/>
      <c r="B62" s="45" t="s">
        <v>130</v>
      </c>
      <c r="C62" s="51" t="s">
        <v>131</v>
      </c>
      <c r="D62" s="46"/>
    </row>
    <row r="63" spans="1:4" x14ac:dyDescent="0.45">
      <c r="A63" s="49"/>
      <c r="B63" s="43"/>
      <c r="C63" s="51" t="s">
        <v>132</v>
      </c>
      <c r="D63" s="46"/>
    </row>
    <row r="64" spans="1:4" x14ac:dyDescent="0.45">
      <c r="A64" s="49"/>
      <c r="B64" s="43"/>
      <c r="C64" s="51" t="s">
        <v>133</v>
      </c>
      <c r="D64" s="46"/>
    </row>
    <row r="65" spans="1:4" x14ac:dyDescent="0.45">
      <c r="A65" s="49"/>
      <c r="B65" s="43"/>
      <c r="C65" s="51" t="s">
        <v>134</v>
      </c>
      <c r="D65" s="46"/>
    </row>
    <row r="66" spans="1:4" x14ac:dyDescent="0.45">
      <c r="A66" s="49"/>
      <c r="B66" s="43"/>
      <c r="C66" s="51" t="s">
        <v>135</v>
      </c>
      <c r="D66" s="46"/>
    </row>
    <row r="67" spans="1:4" x14ac:dyDescent="0.45">
      <c r="A67" s="54" t="s">
        <v>136</v>
      </c>
      <c r="B67" s="45" t="s">
        <v>137</v>
      </c>
      <c r="C67" s="46"/>
      <c r="D67" s="46"/>
    </row>
    <row r="68" spans="1:4" x14ac:dyDescent="0.45">
      <c r="A68" s="59" t="s">
        <v>138</v>
      </c>
      <c r="B68" s="45" t="s">
        <v>139</v>
      </c>
      <c r="C68" s="46"/>
      <c r="D68" s="46"/>
    </row>
    <row r="69" spans="1:4" x14ac:dyDescent="0.45">
      <c r="A69" s="49"/>
      <c r="B69" s="43"/>
      <c r="C69" s="51" t="s">
        <v>140</v>
      </c>
      <c r="D69" s="46"/>
    </row>
    <row r="70" spans="1:4" x14ac:dyDescent="0.45">
      <c r="A70" s="49"/>
      <c r="B70" s="43"/>
      <c r="C70" s="51" t="s">
        <v>141</v>
      </c>
      <c r="D70" s="46"/>
    </row>
    <row r="71" spans="1:4" x14ac:dyDescent="0.45">
      <c r="A71" s="49"/>
      <c r="B71" s="43"/>
      <c r="C71" s="51" t="s">
        <v>142</v>
      </c>
      <c r="D71" s="46"/>
    </row>
    <row r="72" spans="1:4" x14ac:dyDescent="0.45">
      <c r="A72" s="49"/>
      <c r="B72" s="45" t="s">
        <v>143</v>
      </c>
      <c r="C72" s="46"/>
      <c r="D72" s="46"/>
    </row>
    <row r="73" spans="1:4" x14ac:dyDescent="0.45">
      <c r="A73" s="49"/>
      <c r="B73" s="45" t="s">
        <v>144</v>
      </c>
      <c r="C73" s="46"/>
      <c r="D73" s="46"/>
    </row>
    <row r="74" spans="1:4" x14ac:dyDescent="0.45">
      <c r="A74" s="49"/>
      <c r="B74" s="43"/>
      <c r="C74" s="46"/>
      <c r="D74" s="46"/>
    </row>
    <row r="75" spans="1:4" x14ac:dyDescent="0.45">
      <c r="A75" s="54" t="s">
        <v>145</v>
      </c>
      <c r="B75" s="45" t="s">
        <v>146</v>
      </c>
      <c r="C75" s="46"/>
      <c r="D75" s="46"/>
    </row>
    <row r="76" spans="1:4" x14ac:dyDescent="0.45">
      <c r="A76" s="44" t="s">
        <v>147</v>
      </c>
      <c r="B76" s="45" t="s">
        <v>148</v>
      </c>
      <c r="C76" s="46"/>
      <c r="D76" s="46"/>
    </row>
    <row r="77" spans="1:4" x14ac:dyDescent="0.45">
      <c r="A77" s="59" t="s">
        <v>149</v>
      </c>
      <c r="B77" s="45" t="s">
        <v>150</v>
      </c>
      <c r="C77" s="46"/>
      <c r="D77" s="46"/>
    </row>
    <row r="78" spans="1:4" x14ac:dyDescent="0.45">
      <c r="A78" s="59" t="s">
        <v>151</v>
      </c>
      <c r="B78" s="45" t="s">
        <v>152</v>
      </c>
      <c r="C78" s="46"/>
      <c r="D78" s="46"/>
    </row>
    <row r="79" spans="1:4" x14ac:dyDescent="0.45">
      <c r="A79" s="59" t="s">
        <v>153</v>
      </c>
      <c r="B79" s="45" t="s">
        <v>154</v>
      </c>
      <c r="C79" s="46"/>
      <c r="D79" s="46"/>
    </row>
    <row r="80" spans="1:4" x14ac:dyDescent="0.45">
      <c r="A80" s="59" t="s">
        <v>48</v>
      </c>
      <c r="B80" s="45" t="s">
        <v>155</v>
      </c>
      <c r="C80" s="46"/>
      <c r="D80" s="46"/>
    </row>
    <row r="81" spans="1:4" x14ac:dyDescent="0.45">
      <c r="A81" s="59" t="s">
        <v>156</v>
      </c>
      <c r="B81" s="48" t="s">
        <v>157</v>
      </c>
      <c r="C81" s="46"/>
      <c r="D81" s="46"/>
    </row>
    <row r="82" spans="1:4" x14ac:dyDescent="0.45">
      <c r="A82" s="59" t="s">
        <v>158</v>
      </c>
      <c r="B82" s="45" t="s">
        <v>159</v>
      </c>
      <c r="C82" s="46"/>
      <c r="D82" s="46"/>
    </row>
    <row r="83" spans="1:4" x14ac:dyDescent="0.45">
      <c r="A83" s="59" t="s">
        <v>73</v>
      </c>
      <c r="B83" s="45" t="s">
        <v>160</v>
      </c>
      <c r="C83" s="46"/>
      <c r="D83" s="46"/>
    </row>
    <row r="84" spans="1:4" x14ac:dyDescent="0.45">
      <c r="A84" s="59" t="s">
        <v>161</v>
      </c>
      <c r="B84" s="48" t="s">
        <v>162</v>
      </c>
      <c r="C84" s="46"/>
      <c r="D84" s="46"/>
    </row>
    <row r="85" spans="1:4" x14ac:dyDescent="0.45">
      <c r="A85" s="59" t="s">
        <v>71</v>
      </c>
      <c r="B85" s="45" t="s">
        <v>163</v>
      </c>
      <c r="C85" s="46"/>
      <c r="D85" s="46"/>
    </row>
    <row r="86" spans="1:4" x14ac:dyDescent="0.45">
      <c r="A86" s="59" t="s">
        <v>64</v>
      </c>
      <c r="B86" s="45" t="s">
        <v>164</v>
      </c>
      <c r="C86" s="46"/>
      <c r="D86" s="46"/>
    </row>
    <row r="87" spans="1:4" x14ac:dyDescent="0.45">
      <c r="A87" s="59" t="s">
        <v>46</v>
      </c>
      <c r="B87" s="45" t="s">
        <v>165</v>
      </c>
      <c r="C87" s="46"/>
      <c r="D87" s="46"/>
    </row>
    <row r="88" spans="1:4" ht="15.75" customHeight="1" x14ac:dyDescent="0.35">
      <c r="A88" s="60"/>
    </row>
    <row r="89" spans="1:4" ht="15.75" customHeight="1" x14ac:dyDescent="0.35">
      <c r="A89" s="60"/>
    </row>
    <row r="90" spans="1:4" ht="15.75" customHeight="1" x14ac:dyDescent="0.35">
      <c r="A90" s="60"/>
    </row>
    <row r="91" spans="1:4" ht="15.75" customHeight="1" x14ac:dyDescent="0.35">
      <c r="A91" s="60"/>
    </row>
    <row r="92" spans="1:4" ht="15.75" customHeight="1" x14ac:dyDescent="0.35">
      <c r="A92" s="60"/>
    </row>
    <row r="93" spans="1:4" ht="15.75" customHeight="1" x14ac:dyDescent="0.35">
      <c r="A93" s="60"/>
    </row>
    <row r="94" spans="1:4" ht="15.75" customHeight="1" x14ac:dyDescent="0.35">
      <c r="A94" s="60"/>
    </row>
    <row r="95" spans="1:4" ht="15.75" customHeight="1" x14ac:dyDescent="0.35">
      <c r="A95" s="60"/>
    </row>
    <row r="96" spans="1:4" ht="15.75" customHeight="1" x14ac:dyDescent="0.35">
      <c r="A96" s="60"/>
    </row>
    <row r="97" spans="1:1" ht="15.75" customHeight="1" x14ac:dyDescent="0.35">
      <c r="A97" s="60"/>
    </row>
    <row r="98" spans="1:1" ht="15.75" customHeight="1" x14ac:dyDescent="0.35">
      <c r="A98" s="60"/>
    </row>
    <row r="99" spans="1:1" ht="15.75" customHeight="1" x14ac:dyDescent="0.35">
      <c r="A99" s="60"/>
    </row>
    <row r="100" spans="1:1" ht="15.75" customHeight="1" x14ac:dyDescent="0.35">
      <c r="A100" s="60"/>
    </row>
    <row r="101" spans="1:1" ht="15.75" customHeight="1" x14ac:dyDescent="0.35">
      <c r="A101" s="60"/>
    </row>
    <row r="102" spans="1:1" ht="15.75" customHeight="1" x14ac:dyDescent="0.35">
      <c r="A102" s="60"/>
    </row>
    <row r="103" spans="1:1" ht="15.75" customHeight="1" x14ac:dyDescent="0.35">
      <c r="A103" s="60"/>
    </row>
    <row r="104" spans="1:1" ht="15.75" customHeight="1" x14ac:dyDescent="0.35">
      <c r="A104" s="60"/>
    </row>
    <row r="105" spans="1:1" ht="15.75" customHeight="1" x14ac:dyDescent="0.35">
      <c r="A105" s="60"/>
    </row>
    <row r="106" spans="1:1" ht="15.75" customHeight="1" x14ac:dyDescent="0.35">
      <c r="A106" s="60"/>
    </row>
    <row r="107" spans="1:1" ht="15.75" customHeight="1" x14ac:dyDescent="0.35">
      <c r="A107" s="60"/>
    </row>
    <row r="108" spans="1:1" ht="15.75" customHeight="1" x14ac:dyDescent="0.35">
      <c r="A108" s="60"/>
    </row>
    <row r="109" spans="1:1" ht="15.75" customHeight="1" x14ac:dyDescent="0.35">
      <c r="A109" s="60"/>
    </row>
    <row r="110" spans="1:1" ht="15.75" customHeight="1" x14ac:dyDescent="0.35">
      <c r="A110" s="60"/>
    </row>
    <row r="111" spans="1:1" ht="15.75" customHeight="1" x14ac:dyDescent="0.35">
      <c r="A111" s="60"/>
    </row>
    <row r="112" spans="1:1" ht="15.75" customHeight="1" x14ac:dyDescent="0.35">
      <c r="A112" s="60"/>
    </row>
    <row r="113" spans="1:1" ht="15.75" customHeight="1" x14ac:dyDescent="0.35">
      <c r="A113" s="60"/>
    </row>
    <row r="114" spans="1:1" ht="15.75" customHeight="1" x14ac:dyDescent="0.35">
      <c r="A114" s="60"/>
    </row>
    <row r="115" spans="1:1" ht="15.75" customHeight="1" x14ac:dyDescent="0.35">
      <c r="A115" s="60"/>
    </row>
    <row r="116" spans="1:1" ht="15.75" customHeight="1" x14ac:dyDescent="0.35">
      <c r="A116" s="60"/>
    </row>
    <row r="117" spans="1:1" ht="15.75" customHeight="1" x14ac:dyDescent="0.35">
      <c r="A117" s="60"/>
    </row>
    <row r="118" spans="1:1" ht="15.75" customHeight="1" x14ac:dyDescent="0.35">
      <c r="A118" s="60"/>
    </row>
    <row r="119" spans="1:1" ht="15.75" customHeight="1" x14ac:dyDescent="0.35">
      <c r="A119" s="60"/>
    </row>
    <row r="120" spans="1:1" ht="15.75" customHeight="1" x14ac:dyDescent="0.35">
      <c r="A120" s="60"/>
    </row>
    <row r="121" spans="1:1" ht="15.75" customHeight="1" x14ac:dyDescent="0.35">
      <c r="A121" s="60"/>
    </row>
    <row r="122" spans="1:1" ht="15.75" customHeight="1" x14ac:dyDescent="0.35">
      <c r="A122" s="60"/>
    </row>
    <row r="123" spans="1:1" ht="15.75" customHeight="1" x14ac:dyDescent="0.35">
      <c r="A123" s="60"/>
    </row>
    <row r="124" spans="1:1" ht="15.75" customHeight="1" x14ac:dyDescent="0.35">
      <c r="A124" s="60"/>
    </row>
    <row r="125" spans="1:1" ht="15.75" customHeight="1" x14ac:dyDescent="0.35">
      <c r="A125" s="60"/>
    </row>
    <row r="126" spans="1:1" ht="15.75" customHeight="1" x14ac:dyDescent="0.35">
      <c r="A126" s="60"/>
    </row>
    <row r="127" spans="1:1" ht="15.75" customHeight="1" x14ac:dyDescent="0.35">
      <c r="A127" s="60"/>
    </row>
    <row r="128" spans="1:1" ht="15.75" customHeight="1" x14ac:dyDescent="0.35">
      <c r="A128" s="60"/>
    </row>
    <row r="129" spans="1:1" ht="15.75" customHeight="1" x14ac:dyDescent="0.35">
      <c r="A129" s="60"/>
    </row>
    <row r="130" spans="1:1" ht="15.75" customHeight="1" x14ac:dyDescent="0.35">
      <c r="A130" s="60"/>
    </row>
    <row r="131" spans="1:1" ht="15.75" customHeight="1" x14ac:dyDescent="0.35">
      <c r="A131" s="60"/>
    </row>
    <row r="132" spans="1:1" ht="15.75" customHeight="1" x14ac:dyDescent="0.35">
      <c r="A132" s="60"/>
    </row>
    <row r="133" spans="1:1" ht="15.75" customHeight="1" x14ac:dyDescent="0.35">
      <c r="A133" s="60"/>
    </row>
    <row r="134" spans="1:1" ht="15.75" customHeight="1" x14ac:dyDescent="0.35">
      <c r="A134" s="60"/>
    </row>
    <row r="135" spans="1:1" ht="15.75" customHeight="1" x14ac:dyDescent="0.35">
      <c r="A135" s="60"/>
    </row>
    <row r="136" spans="1:1" ht="15.75" customHeight="1" x14ac:dyDescent="0.35">
      <c r="A136" s="60"/>
    </row>
    <row r="137" spans="1:1" ht="15.75" customHeight="1" x14ac:dyDescent="0.35">
      <c r="A137" s="60"/>
    </row>
    <row r="138" spans="1:1" ht="15.75" customHeight="1" x14ac:dyDescent="0.35">
      <c r="A138" s="60"/>
    </row>
    <row r="139" spans="1:1" ht="15.75" customHeight="1" x14ac:dyDescent="0.35">
      <c r="A139" s="60"/>
    </row>
    <row r="140" spans="1:1" ht="15.75" customHeight="1" x14ac:dyDescent="0.35">
      <c r="A140" s="60"/>
    </row>
    <row r="141" spans="1:1" ht="15.75" customHeight="1" x14ac:dyDescent="0.35">
      <c r="A141" s="60"/>
    </row>
    <row r="142" spans="1:1" ht="15.75" customHeight="1" x14ac:dyDescent="0.35">
      <c r="A142" s="60"/>
    </row>
    <row r="143" spans="1:1" ht="15.75" customHeight="1" x14ac:dyDescent="0.35">
      <c r="A143" s="60"/>
    </row>
    <row r="144" spans="1:1" ht="15.75" customHeight="1" x14ac:dyDescent="0.35">
      <c r="A144" s="60"/>
    </row>
    <row r="145" spans="1:1" ht="15.75" customHeight="1" x14ac:dyDescent="0.35">
      <c r="A145" s="60"/>
    </row>
    <row r="146" spans="1:1" ht="15.75" customHeight="1" x14ac:dyDescent="0.35">
      <c r="A146" s="60"/>
    </row>
    <row r="147" spans="1:1" ht="15.75" customHeight="1" x14ac:dyDescent="0.35">
      <c r="A147" s="60"/>
    </row>
    <row r="148" spans="1:1" ht="15.75" customHeight="1" x14ac:dyDescent="0.35">
      <c r="A148" s="60"/>
    </row>
    <row r="149" spans="1:1" ht="15.75" customHeight="1" x14ac:dyDescent="0.35">
      <c r="A149" s="60"/>
    </row>
    <row r="150" spans="1:1" ht="15.75" customHeight="1" x14ac:dyDescent="0.35">
      <c r="A150" s="60"/>
    </row>
    <row r="151" spans="1:1" ht="15.75" customHeight="1" x14ac:dyDescent="0.35">
      <c r="A151" s="60"/>
    </row>
    <row r="152" spans="1:1" ht="15.75" customHeight="1" x14ac:dyDescent="0.35">
      <c r="A152" s="60"/>
    </row>
    <row r="153" spans="1:1" ht="15.75" customHeight="1" x14ac:dyDescent="0.35">
      <c r="A153" s="60"/>
    </row>
    <row r="154" spans="1:1" ht="15.75" customHeight="1" x14ac:dyDescent="0.35">
      <c r="A154" s="60"/>
    </row>
    <row r="155" spans="1:1" ht="15.75" customHeight="1" x14ac:dyDescent="0.35">
      <c r="A155" s="60"/>
    </row>
    <row r="156" spans="1:1" ht="15.75" customHeight="1" x14ac:dyDescent="0.35">
      <c r="A156" s="60"/>
    </row>
    <row r="157" spans="1:1" ht="15.75" customHeight="1" x14ac:dyDescent="0.35">
      <c r="A157" s="60"/>
    </row>
    <row r="158" spans="1:1" ht="15.75" customHeight="1" x14ac:dyDescent="0.35">
      <c r="A158" s="60"/>
    </row>
    <row r="159" spans="1:1" ht="15.75" customHeight="1" x14ac:dyDescent="0.35">
      <c r="A159" s="60"/>
    </row>
    <row r="160" spans="1:1" ht="15.75" customHeight="1" x14ac:dyDescent="0.35">
      <c r="A160" s="60"/>
    </row>
    <row r="161" spans="1:1" ht="15.75" customHeight="1" x14ac:dyDescent="0.35">
      <c r="A161" s="60"/>
    </row>
    <row r="162" spans="1:1" ht="15.75" customHeight="1" x14ac:dyDescent="0.35">
      <c r="A162" s="60"/>
    </row>
    <row r="163" spans="1:1" ht="15.75" customHeight="1" x14ac:dyDescent="0.35">
      <c r="A163" s="60"/>
    </row>
    <row r="164" spans="1:1" ht="15.75" customHeight="1" x14ac:dyDescent="0.35">
      <c r="A164" s="60"/>
    </row>
    <row r="165" spans="1:1" ht="15.75" customHeight="1" x14ac:dyDescent="0.35">
      <c r="A165" s="60"/>
    </row>
    <row r="166" spans="1:1" ht="15.75" customHeight="1" x14ac:dyDescent="0.35">
      <c r="A166" s="60"/>
    </row>
    <row r="167" spans="1:1" ht="15.75" customHeight="1" x14ac:dyDescent="0.35">
      <c r="A167" s="60"/>
    </row>
    <row r="168" spans="1:1" ht="15.75" customHeight="1" x14ac:dyDescent="0.35">
      <c r="A168" s="60"/>
    </row>
    <row r="169" spans="1:1" ht="15.75" customHeight="1" x14ac:dyDescent="0.35">
      <c r="A169" s="60"/>
    </row>
    <row r="170" spans="1:1" ht="15.75" customHeight="1" x14ac:dyDescent="0.35">
      <c r="A170" s="60"/>
    </row>
    <row r="171" spans="1:1" ht="15.75" customHeight="1" x14ac:dyDescent="0.35">
      <c r="A171" s="60"/>
    </row>
    <row r="172" spans="1:1" ht="15.75" customHeight="1" x14ac:dyDescent="0.35">
      <c r="A172" s="60"/>
    </row>
    <row r="173" spans="1:1" ht="15.75" customHeight="1" x14ac:dyDescent="0.35">
      <c r="A173" s="60"/>
    </row>
    <row r="174" spans="1:1" ht="15.75" customHeight="1" x14ac:dyDescent="0.35">
      <c r="A174" s="60"/>
    </row>
    <row r="175" spans="1:1" ht="15.75" customHeight="1" x14ac:dyDescent="0.35">
      <c r="A175" s="60"/>
    </row>
    <row r="176" spans="1:1" ht="15.75" customHeight="1" x14ac:dyDescent="0.35">
      <c r="A176" s="60"/>
    </row>
    <row r="177" spans="1:1" ht="15.75" customHeight="1" x14ac:dyDescent="0.35">
      <c r="A177" s="60"/>
    </row>
    <row r="178" spans="1:1" ht="15.75" customHeight="1" x14ac:dyDescent="0.35">
      <c r="A178" s="60"/>
    </row>
    <row r="179" spans="1:1" ht="15.75" customHeight="1" x14ac:dyDescent="0.35">
      <c r="A179" s="60"/>
    </row>
    <row r="180" spans="1:1" ht="15.75" customHeight="1" x14ac:dyDescent="0.35">
      <c r="A180" s="60"/>
    </row>
    <row r="181" spans="1:1" ht="15.75" customHeight="1" x14ac:dyDescent="0.35">
      <c r="A181" s="60"/>
    </row>
    <row r="182" spans="1:1" ht="15.75" customHeight="1" x14ac:dyDescent="0.35">
      <c r="A182" s="60"/>
    </row>
    <row r="183" spans="1:1" ht="15.75" customHeight="1" x14ac:dyDescent="0.35">
      <c r="A183" s="60"/>
    </row>
    <row r="184" spans="1:1" ht="15.75" customHeight="1" x14ac:dyDescent="0.35">
      <c r="A184" s="60"/>
    </row>
    <row r="185" spans="1:1" ht="15.75" customHeight="1" x14ac:dyDescent="0.35">
      <c r="A185" s="60"/>
    </row>
    <row r="186" spans="1:1" ht="15.75" customHeight="1" x14ac:dyDescent="0.35">
      <c r="A186" s="60"/>
    </row>
    <row r="187" spans="1:1" ht="15.75" customHeight="1" x14ac:dyDescent="0.35">
      <c r="A187" s="60"/>
    </row>
    <row r="188" spans="1:1" ht="15.75" customHeight="1" x14ac:dyDescent="0.35">
      <c r="A188" s="60"/>
    </row>
    <row r="189" spans="1:1" ht="15.75" customHeight="1" x14ac:dyDescent="0.35">
      <c r="A189" s="60"/>
    </row>
    <row r="190" spans="1:1" ht="15.75" customHeight="1" x14ac:dyDescent="0.35">
      <c r="A190" s="60"/>
    </row>
    <row r="191" spans="1:1" ht="15.75" customHeight="1" x14ac:dyDescent="0.35">
      <c r="A191" s="60"/>
    </row>
    <row r="192" spans="1:1" ht="15.75" customHeight="1" x14ac:dyDescent="0.35">
      <c r="A192" s="60"/>
    </row>
    <row r="193" spans="1:1" ht="15.75" customHeight="1" x14ac:dyDescent="0.35">
      <c r="A193" s="60"/>
    </row>
    <row r="194" spans="1:1" ht="15.75" customHeight="1" x14ac:dyDescent="0.35">
      <c r="A194" s="60"/>
    </row>
    <row r="195" spans="1:1" ht="15.75" customHeight="1" x14ac:dyDescent="0.35">
      <c r="A195" s="60"/>
    </row>
    <row r="196" spans="1:1" ht="15.75" customHeight="1" x14ac:dyDescent="0.35">
      <c r="A196" s="60"/>
    </row>
    <row r="197" spans="1:1" ht="15.75" customHeight="1" x14ac:dyDescent="0.35">
      <c r="A197" s="60"/>
    </row>
    <row r="198" spans="1:1" ht="15.75" customHeight="1" x14ac:dyDescent="0.35">
      <c r="A198" s="60"/>
    </row>
    <row r="199" spans="1:1" ht="15.75" customHeight="1" x14ac:dyDescent="0.35">
      <c r="A199" s="60"/>
    </row>
    <row r="200" spans="1:1" ht="15.75" customHeight="1" x14ac:dyDescent="0.35">
      <c r="A200" s="60"/>
    </row>
    <row r="201" spans="1:1" ht="15.75" customHeight="1" x14ac:dyDescent="0.35">
      <c r="A201" s="60"/>
    </row>
    <row r="202" spans="1:1" ht="15.75" customHeight="1" x14ac:dyDescent="0.35">
      <c r="A202" s="60"/>
    </row>
    <row r="203" spans="1:1" ht="15.75" customHeight="1" x14ac:dyDescent="0.35">
      <c r="A203" s="60"/>
    </row>
    <row r="204" spans="1:1" ht="15.75" customHeight="1" x14ac:dyDescent="0.35">
      <c r="A204" s="60"/>
    </row>
    <row r="205" spans="1:1" ht="15.75" customHeight="1" x14ac:dyDescent="0.35">
      <c r="A205" s="60"/>
    </row>
    <row r="206" spans="1:1" ht="15.75" customHeight="1" x14ac:dyDescent="0.35">
      <c r="A206" s="60"/>
    </row>
    <row r="207" spans="1:1" ht="15.75" customHeight="1" x14ac:dyDescent="0.35">
      <c r="A207" s="60"/>
    </row>
    <row r="208" spans="1:1" ht="15.75" customHeight="1" x14ac:dyDescent="0.35">
      <c r="A208" s="60"/>
    </row>
    <row r="209" spans="1:1" ht="15.75" customHeight="1" x14ac:dyDescent="0.35">
      <c r="A209" s="60"/>
    </row>
    <row r="210" spans="1:1" ht="15.75" customHeight="1" x14ac:dyDescent="0.35">
      <c r="A210" s="60"/>
    </row>
    <row r="211" spans="1:1" ht="15.75" customHeight="1" x14ac:dyDescent="0.35">
      <c r="A211" s="60"/>
    </row>
    <row r="212" spans="1:1" ht="15.75" customHeight="1" x14ac:dyDescent="0.35">
      <c r="A212" s="60"/>
    </row>
    <row r="213" spans="1:1" ht="15.75" customHeight="1" x14ac:dyDescent="0.35">
      <c r="A213" s="60"/>
    </row>
    <row r="214" spans="1:1" ht="15.75" customHeight="1" x14ac:dyDescent="0.35">
      <c r="A214" s="60"/>
    </row>
    <row r="215" spans="1:1" ht="15.75" customHeight="1" x14ac:dyDescent="0.35">
      <c r="A215" s="60"/>
    </row>
    <row r="216" spans="1:1" ht="15.75" customHeight="1" x14ac:dyDescent="0.35">
      <c r="A216" s="60"/>
    </row>
    <row r="217" spans="1:1" ht="15.75" customHeight="1" x14ac:dyDescent="0.35">
      <c r="A217" s="60"/>
    </row>
    <row r="218" spans="1:1" ht="15.75" customHeight="1" x14ac:dyDescent="0.35">
      <c r="A218" s="60"/>
    </row>
    <row r="219" spans="1:1" ht="15.75" customHeight="1" x14ac:dyDescent="0.35">
      <c r="A219" s="60"/>
    </row>
    <row r="220" spans="1:1" ht="15.75" customHeight="1" x14ac:dyDescent="0.35">
      <c r="A220" s="60"/>
    </row>
    <row r="221" spans="1:1" ht="15.75" customHeight="1" x14ac:dyDescent="0.35">
      <c r="A221" s="60"/>
    </row>
    <row r="222" spans="1:1" ht="15.75" customHeight="1" x14ac:dyDescent="0.35">
      <c r="A222" s="60"/>
    </row>
    <row r="223" spans="1:1" ht="15.75" customHeight="1" x14ac:dyDescent="0.35">
      <c r="A223" s="60"/>
    </row>
    <row r="224" spans="1:1" ht="15.75" customHeight="1" x14ac:dyDescent="0.35">
      <c r="A224" s="60"/>
    </row>
    <row r="225" spans="1:1" ht="15.75" customHeight="1" x14ac:dyDescent="0.35">
      <c r="A225" s="60"/>
    </row>
    <row r="226" spans="1:1" ht="15.75" customHeight="1" x14ac:dyDescent="0.35">
      <c r="A226" s="60"/>
    </row>
    <row r="227" spans="1:1" ht="15.75" customHeight="1" x14ac:dyDescent="0.35">
      <c r="A227" s="60"/>
    </row>
    <row r="228" spans="1:1" ht="15.75" customHeight="1" x14ac:dyDescent="0.35">
      <c r="A228" s="60"/>
    </row>
    <row r="229" spans="1:1" ht="15.75" customHeight="1" x14ac:dyDescent="0.35">
      <c r="A229" s="60"/>
    </row>
    <row r="230" spans="1:1" ht="15.75" customHeight="1" x14ac:dyDescent="0.35">
      <c r="A230" s="60"/>
    </row>
    <row r="231" spans="1:1" ht="15.75" customHeight="1" x14ac:dyDescent="0.35">
      <c r="A231" s="60"/>
    </row>
    <row r="232" spans="1:1" ht="15.75" customHeight="1" x14ac:dyDescent="0.35">
      <c r="A232" s="60"/>
    </row>
    <row r="233" spans="1:1" ht="15.75" customHeight="1" x14ac:dyDescent="0.35">
      <c r="A233" s="60"/>
    </row>
    <row r="234" spans="1:1" ht="15.75" customHeight="1" x14ac:dyDescent="0.35">
      <c r="A234" s="60"/>
    </row>
    <row r="235" spans="1:1" ht="15.75" customHeight="1" x14ac:dyDescent="0.35">
      <c r="A235" s="60"/>
    </row>
    <row r="236" spans="1:1" ht="15.75" customHeight="1" x14ac:dyDescent="0.35">
      <c r="A236" s="60"/>
    </row>
    <row r="237" spans="1:1" ht="15.75" customHeight="1" x14ac:dyDescent="0.35">
      <c r="A237" s="60"/>
    </row>
    <row r="238" spans="1:1" ht="15.75" customHeight="1" x14ac:dyDescent="0.35">
      <c r="A238" s="60"/>
    </row>
    <row r="239" spans="1:1" ht="15.75" customHeight="1" x14ac:dyDescent="0.35">
      <c r="A239" s="60"/>
    </row>
    <row r="240" spans="1:1" ht="15.75" customHeight="1" x14ac:dyDescent="0.35">
      <c r="A240" s="60"/>
    </row>
    <row r="241" spans="1:1" ht="15.75" customHeight="1" x14ac:dyDescent="0.35">
      <c r="A241" s="60"/>
    </row>
    <row r="242" spans="1:1" ht="15.75" customHeight="1" x14ac:dyDescent="0.35">
      <c r="A242" s="60"/>
    </row>
    <row r="243" spans="1:1" ht="15.75" customHeight="1" x14ac:dyDescent="0.35">
      <c r="A243" s="60"/>
    </row>
    <row r="244" spans="1:1" ht="15.75" customHeight="1" x14ac:dyDescent="0.35">
      <c r="A244" s="60"/>
    </row>
    <row r="245" spans="1:1" ht="15.75" customHeight="1" x14ac:dyDescent="0.35">
      <c r="A245" s="60"/>
    </row>
    <row r="246" spans="1:1" ht="15.75" customHeight="1" x14ac:dyDescent="0.35">
      <c r="A246" s="60"/>
    </row>
    <row r="247" spans="1:1" ht="15.75" customHeight="1" x14ac:dyDescent="0.35">
      <c r="A247" s="60"/>
    </row>
    <row r="248" spans="1:1" ht="15.75" customHeight="1" x14ac:dyDescent="0.35">
      <c r="A248" s="60"/>
    </row>
    <row r="249" spans="1:1" ht="15.75" customHeight="1" x14ac:dyDescent="0.35">
      <c r="A249" s="60"/>
    </row>
    <row r="250" spans="1:1" ht="15.75" customHeight="1" x14ac:dyDescent="0.35">
      <c r="A250" s="60"/>
    </row>
    <row r="251" spans="1:1" ht="15.75" customHeight="1" x14ac:dyDescent="0.35">
      <c r="A251" s="60"/>
    </row>
    <row r="252" spans="1:1" ht="15.75" customHeight="1" x14ac:dyDescent="0.35">
      <c r="A252" s="60"/>
    </row>
    <row r="253" spans="1:1" ht="15.75" customHeight="1" x14ac:dyDescent="0.35">
      <c r="A253" s="60"/>
    </row>
    <row r="254" spans="1:1" ht="15.75" customHeight="1" x14ac:dyDescent="0.35">
      <c r="A254" s="60"/>
    </row>
    <row r="255" spans="1:1" ht="15.75" customHeight="1" x14ac:dyDescent="0.35">
      <c r="A255" s="60"/>
    </row>
    <row r="256" spans="1:1" ht="15.75" customHeight="1" x14ac:dyDescent="0.35">
      <c r="A256" s="60"/>
    </row>
    <row r="257" spans="1:1" ht="15.75" customHeight="1" x14ac:dyDescent="0.35">
      <c r="A257" s="60"/>
    </row>
    <row r="258" spans="1:1" ht="15.75" customHeight="1" x14ac:dyDescent="0.35">
      <c r="A258" s="60"/>
    </row>
    <row r="259" spans="1:1" ht="15.75" customHeight="1" x14ac:dyDescent="0.35">
      <c r="A259" s="60"/>
    </row>
    <row r="260" spans="1:1" ht="15.75" customHeight="1" x14ac:dyDescent="0.35">
      <c r="A260" s="60"/>
    </row>
    <row r="261" spans="1:1" ht="15.75" customHeight="1" x14ac:dyDescent="0.35">
      <c r="A261" s="60"/>
    </row>
    <row r="262" spans="1:1" ht="15.75" customHeight="1" x14ac:dyDescent="0.35">
      <c r="A262" s="60"/>
    </row>
    <row r="263" spans="1:1" ht="15.75" customHeight="1" x14ac:dyDescent="0.35">
      <c r="A263" s="60"/>
    </row>
    <row r="264" spans="1:1" ht="15.75" customHeight="1" x14ac:dyDescent="0.35">
      <c r="A264" s="60"/>
    </row>
    <row r="265" spans="1:1" ht="15.75" customHeight="1" x14ac:dyDescent="0.35">
      <c r="A265" s="60"/>
    </row>
    <row r="266" spans="1:1" ht="15.75" customHeight="1" x14ac:dyDescent="0.35">
      <c r="A266" s="60"/>
    </row>
    <row r="267" spans="1:1" ht="15.75" customHeight="1" x14ac:dyDescent="0.35">
      <c r="A267" s="60"/>
    </row>
    <row r="268" spans="1:1" ht="15.75" customHeight="1" x14ac:dyDescent="0.35">
      <c r="A268" s="60"/>
    </row>
    <row r="269" spans="1:1" ht="15.75" customHeight="1" x14ac:dyDescent="0.35">
      <c r="A269" s="60"/>
    </row>
    <row r="270" spans="1:1" ht="15.75" customHeight="1" x14ac:dyDescent="0.35">
      <c r="A270" s="60"/>
    </row>
    <row r="271" spans="1:1" ht="15.75" customHeight="1" x14ac:dyDescent="0.35">
      <c r="A271" s="60"/>
    </row>
    <row r="272" spans="1:1" ht="15.75" customHeight="1" x14ac:dyDescent="0.35">
      <c r="A272" s="60"/>
    </row>
    <row r="273" spans="1:1" ht="15.75" customHeight="1" x14ac:dyDescent="0.35">
      <c r="A273" s="60"/>
    </row>
    <row r="274" spans="1:1" ht="15.75" customHeight="1" x14ac:dyDescent="0.35">
      <c r="A274" s="60"/>
    </row>
    <row r="275" spans="1:1" ht="15.75" customHeight="1" x14ac:dyDescent="0.35">
      <c r="A275" s="60"/>
    </row>
    <row r="276" spans="1:1" ht="15.75" customHeight="1" x14ac:dyDescent="0.35">
      <c r="A276" s="60"/>
    </row>
    <row r="277" spans="1:1" ht="15.75" customHeight="1" x14ac:dyDescent="0.35">
      <c r="A277" s="60"/>
    </row>
    <row r="278" spans="1:1" ht="15.75" customHeight="1" x14ac:dyDescent="0.35">
      <c r="A278" s="60"/>
    </row>
    <row r="279" spans="1:1" ht="15.75" customHeight="1" x14ac:dyDescent="0.35">
      <c r="A279" s="60"/>
    </row>
    <row r="280" spans="1:1" ht="15.75" customHeight="1" x14ac:dyDescent="0.35">
      <c r="A280" s="60"/>
    </row>
    <row r="281" spans="1:1" ht="15.75" customHeight="1" x14ac:dyDescent="0.35">
      <c r="A281" s="60"/>
    </row>
    <row r="282" spans="1:1" ht="15.75" customHeight="1" x14ac:dyDescent="0.35">
      <c r="A282" s="60"/>
    </row>
    <row r="283" spans="1:1" ht="15.75" customHeight="1" x14ac:dyDescent="0.35">
      <c r="A283" s="60"/>
    </row>
    <row r="284" spans="1:1" ht="15.75" customHeight="1" x14ac:dyDescent="0.35">
      <c r="A284" s="60"/>
    </row>
    <row r="285" spans="1:1" ht="15.75" customHeight="1" x14ac:dyDescent="0.35">
      <c r="A285" s="60"/>
    </row>
    <row r="286" spans="1:1" ht="15.75" customHeight="1" x14ac:dyDescent="0.35">
      <c r="A286" s="60"/>
    </row>
    <row r="287" spans="1:1" ht="15.75" customHeight="1" x14ac:dyDescent="0.35">
      <c r="A287" s="60"/>
    </row>
    <row r="288" spans="1:1" ht="15.75" customHeight="1" x14ac:dyDescent="0.35">
      <c r="A288" s="60"/>
    </row>
    <row r="289" spans="1:1" ht="15.75" customHeight="1" x14ac:dyDescent="0.35">
      <c r="A289" s="60"/>
    </row>
    <row r="290" spans="1:1" ht="15.75" customHeight="1" x14ac:dyDescent="0.35">
      <c r="A290" s="60"/>
    </row>
    <row r="291" spans="1:1" ht="15.75" customHeight="1" x14ac:dyDescent="0.35">
      <c r="A291" s="60"/>
    </row>
    <row r="292" spans="1:1" ht="15.75" customHeight="1" x14ac:dyDescent="0.35">
      <c r="A292" s="60"/>
    </row>
    <row r="293" spans="1:1" ht="15.75" customHeight="1" x14ac:dyDescent="0.35">
      <c r="A293" s="60"/>
    </row>
    <row r="294" spans="1:1" ht="15.75" customHeight="1" x14ac:dyDescent="0.35">
      <c r="A294" s="60"/>
    </row>
    <row r="295" spans="1:1" ht="15.75" customHeight="1" x14ac:dyDescent="0.35">
      <c r="A295" s="60"/>
    </row>
    <row r="296" spans="1:1" ht="15.75" customHeight="1" x14ac:dyDescent="0.35">
      <c r="A296" s="60"/>
    </row>
    <row r="297" spans="1:1" ht="15.75" customHeight="1" x14ac:dyDescent="0.35">
      <c r="A297" s="60"/>
    </row>
    <row r="298" spans="1:1" ht="15.75" customHeight="1" x14ac:dyDescent="0.35">
      <c r="A298" s="60"/>
    </row>
    <row r="299" spans="1:1" ht="15.75" customHeight="1" x14ac:dyDescent="0.35">
      <c r="A299" s="60"/>
    </row>
    <row r="300" spans="1:1" ht="15.75" customHeight="1" x14ac:dyDescent="0.35">
      <c r="A300" s="60"/>
    </row>
    <row r="301" spans="1:1" ht="15.75" customHeight="1" x14ac:dyDescent="0.35">
      <c r="A301" s="60"/>
    </row>
    <row r="302" spans="1:1" ht="15.75" customHeight="1" x14ac:dyDescent="0.35">
      <c r="A302" s="60"/>
    </row>
    <row r="303" spans="1:1" ht="15.75" customHeight="1" x14ac:dyDescent="0.35">
      <c r="A303" s="60"/>
    </row>
    <row r="304" spans="1:1" ht="15.75" customHeight="1" x14ac:dyDescent="0.35">
      <c r="A304" s="60"/>
    </row>
    <row r="305" spans="1:1" ht="15.75" customHeight="1" x14ac:dyDescent="0.35">
      <c r="A305" s="60"/>
    </row>
    <row r="306" spans="1:1" ht="15.75" customHeight="1" x14ac:dyDescent="0.35">
      <c r="A306" s="60"/>
    </row>
    <row r="307" spans="1:1" ht="15.75" customHeight="1" x14ac:dyDescent="0.35">
      <c r="A307" s="60"/>
    </row>
    <row r="308" spans="1:1" ht="15.75" customHeight="1" x14ac:dyDescent="0.35">
      <c r="A308" s="60"/>
    </row>
    <row r="309" spans="1:1" ht="15.75" customHeight="1" x14ac:dyDescent="0.35">
      <c r="A309" s="60"/>
    </row>
    <row r="310" spans="1:1" ht="15.75" customHeight="1" x14ac:dyDescent="0.35">
      <c r="A310" s="60"/>
    </row>
    <row r="311" spans="1:1" ht="15.75" customHeight="1" x14ac:dyDescent="0.35">
      <c r="A311" s="60"/>
    </row>
    <row r="312" spans="1:1" ht="15.75" customHeight="1" x14ac:dyDescent="0.35">
      <c r="A312" s="60"/>
    </row>
    <row r="313" spans="1:1" ht="15.75" customHeight="1" x14ac:dyDescent="0.35">
      <c r="A313" s="60"/>
    </row>
    <row r="314" spans="1:1" ht="15.75" customHeight="1" x14ac:dyDescent="0.35">
      <c r="A314" s="60"/>
    </row>
    <row r="315" spans="1:1" ht="15.75" customHeight="1" x14ac:dyDescent="0.35">
      <c r="A315" s="60"/>
    </row>
    <row r="316" spans="1:1" ht="15.75" customHeight="1" x14ac:dyDescent="0.35">
      <c r="A316" s="60"/>
    </row>
    <row r="317" spans="1:1" ht="15.75" customHeight="1" x14ac:dyDescent="0.35">
      <c r="A317" s="60"/>
    </row>
    <row r="318" spans="1:1" ht="15.75" customHeight="1" x14ac:dyDescent="0.35">
      <c r="A318" s="60"/>
    </row>
    <row r="319" spans="1:1" ht="15.75" customHeight="1" x14ac:dyDescent="0.35">
      <c r="A319" s="60"/>
    </row>
    <row r="320" spans="1:1" ht="15.75" customHeight="1" x14ac:dyDescent="0.35">
      <c r="A320" s="60"/>
    </row>
    <row r="321" spans="1:1" ht="15.75" customHeight="1" x14ac:dyDescent="0.35">
      <c r="A321" s="60"/>
    </row>
    <row r="322" spans="1:1" ht="15.75" customHeight="1" x14ac:dyDescent="0.35">
      <c r="A322" s="60"/>
    </row>
    <row r="323" spans="1:1" ht="15.75" customHeight="1" x14ac:dyDescent="0.35">
      <c r="A323" s="60"/>
    </row>
    <row r="324" spans="1:1" ht="15.75" customHeight="1" x14ac:dyDescent="0.35">
      <c r="A324" s="60"/>
    </row>
    <row r="325" spans="1:1" ht="15.75" customHeight="1" x14ac:dyDescent="0.35">
      <c r="A325" s="60"/>
    </row>
    <row r="326" spans="1:1" ht="15.75" customHeight="1" x14ac:dyDescent="0.35">
      <c r="A326" s="60"/>
    </row>
    <row r="327" spans="1:1" ht="15.75" customHeight="1" x14ac:dyDescent="0.35">
      <c r="A327" s="60"/>
    </row>
    <row r="328" spans="1:1" ht="15.75" customHeight="1" x14ac:dyDescent="0.35">
      <c r="A328" s="60"/>
    </row>
    <row r="329" spans="1:1" ht="15.75" customHeight="1" x14ac:dyDescent="0.35">
      <c r="A329" s="60"/>
    </row>
    <row r="330" spans="1:1" ht="15.75" customHeight="1" x14ac:dyDescent="0.35">
      <c r="A330" s="60"/>
    </row>
    <row r="331" spans="1:1" ht="15.75" customHeight="1" x14ac:dyDescent="0.35">
      <c r="A331" s="60"/>
    </row>
    <row r="332" spans="1:1" ht="15.75" customHeight="1" x14ac:dyDescent="0.35">
      <c r="A332" s="60"/>
    </row>
    <row r="333" spans="1:1" ht="15.75" customHeight="1" x14ac:dyDescent="0.35">
      <c r="A333" s="60"/>
    </row>
    <row r="334" spans="1:1" ht="15.75" customHeight="1" x14ac:dyDescent="0.35">
      <c r="A334" s="60"/>
    </row>
    <row r="335" spans="1:1" ht="15.75" customHeight="1" x14ac:dyDescent="0.35">
      <c r="A335" s="60"/>
    </row>
    <row r="336" spans="1:1" ht="15.75" customHeight="1" x14ac:dyDescent="0.35">
      <c r="A336" s="60"/>
    </row>
    <row r="337" spans="1:1" ht="15.75" customHeight="1" x14ac:dyDescent="0.35">
      <c r="A337" s="60"/>
    </row>
    <row r="338" spans="1:1" ht="15.75" customHeight="1" x14ac:dyDescent="0.35">
      <c r="A338" s="60"/>
    </row>
    <row r="339" spans="1:1" ht="15.75" customHeight="1" x14ac:dyDescent="0.35">
      <c r="A339" s="60"/>
    </row>
    <row r="340" spans="1:1" ht="15.75" customHeight="1" x14ac:dyDescent="0.35">
      <c r="A340" s="60"/>
    </row>
    <row r="341" spans="1:1" ht="15.75" customHeight="1" x14ac:dyDescent="0.35">
      <c r="A341" s="60"/>
    </row>
    <row r="342" spans="1:1" ht="15.75" customHeight="1" x14ac:dyDescent="0.35">
      <c r="A342" s="60"/>
    </row>
    <row r="343" spans="1:1" ht="15.75" customHeight="1" x14ac:dyDescent="0.35">
      <c r="A343" s="60"/>
    </row>
    <row r="344" spans="1:1" ht="15.75" customHeight="1" x14ac:dyDescent="0.35">
      <c r="A344" s="60"/>
    </row>
    <row r="345" spans="1:1" ht="15.75" customHeight="1" x14ac:dyDescent="0.35">
      <c r="A345" s="60"/>
    </row>
    <row r="346" spans="1:1" ht="15.75" customHeight="1" x14ac:dyDescent="0.35">
      <c r="A346" s="60"/>
    </row>
    <row r="347" spans="1:1" ht="15.75" customHeight="1" x14ac:dyDescent="0.35">
      <c r="A347" s="60"/>
    </row>
    <row r="348" spans="1:1" ht="15.75" customHeight="1" x14ac:dyDescent="0.35">
      <c r="A348" s="60"/>
    </row>
    <row r="349" spans="1:1" ht="15.75" customHeight="1" x14ac:dyDescent="0.35">
      <c r="A349" s="60"/>
    </row>
    <row r="350" spans="1:1" ht="15.75" customHeight="1" x14ac:dyDescent="0.35">
      <c r="A350" s="60"/>
    </row>
    <row r="351" spans="1:1" ht="15.75" customHeight="1" x14ac:dyDescent="0.35">
      <c r="A351" s="60"/>
    </row>
    <row r="352" spans="1:1" ht="15.75" customHeight="1" x14ac:dyDescent="0.35">
      <c r="A352" s="60"/>
    </row>
    <row r="353" spans="1:1" ht="15.75" customHeight="1" x14ac:dyDescent="0.35">
      <c r="A353" s="60"/>
    </row>
    <row r="354" spans="1:1" ht="15.75" customHeight="1" x14ac:dyDescent="0.35">
      <c r="A354" s="60"/>
    </row>
    <row r="355" spans="1:1" ht="15.75" customHeight="1" x14ac:dyDescent="0.35">
      <c r="A355" s="60"/>
    </row>
    <row r="356" spans="1:1" ht="15.75" customHeight="1" x14ac:dyDescent="0.35">
      <c r="A356" s="60"/>
    </row>
    <row r="357" spans="1:1" ht="15.75" customHeight="1" x14ac:dyDescent="0.35">
      <c r="A357" s="60"/>
    </row>
    <row r="358" spans="1:1" ht="15.75" customHeight="1" x14ac:dyDescent="0.35">
      <c r="A358" s="60"/>
    </row>
    <row r="359" spans="1:1" ht="15.75" customHeight="1" x14ac:dyDescent="0.35">
      <c r="A359" s="60"/>
    </row>
    <row r="360" spans="1:1" ht="15.75" customHeight="1" x14ac:dyDescent="0.35">
      <c r="A360" s="60"/>
    </row>
    <row r="361" spans="1:1" ht="15.75" customHeight="1" x14ac:dyDescent="0.35">
      <c r="A361" s="60"/>
    </row>
    <row r="362" spans="1:1" ht="15.75" customHeight="1" x14ac:dyDescent="0.35">
      <c r="A362" s="60"/>
    </row>
    <row r="363" spans="1:1" ht="15.75" customHeight="1" x14ac:dyDescent="0.35">
      <c r="A363" s="60"/>
    </row>
    <row r="364" spans="1:1" ht="15.75" customHeight="1" x14ac:dyDescent="0.35">
      <c r="A364" s="60"/>
    </row>
    <row r="365" spans="1:1" ht="15.75" customHeight="1" x14ac:dyDescent="0.35">
      <c r="A365" s="60"/>
    </row>
    <row r="366" spans="1:1" ht="15.75" customHeight="1" x14ac:dyDescent="0.35">
      <c r="A366" s="60"/>
    </row>
    <row r="367" spans="1:1" ht="15.75" customHeight="1" x14ac:dyDescent="0.35">
      <c r="A367" s="60"/>
    </row>
    <row r="368" spans="1:1" ht="15.75" customHeight="1" x14ac:dyDescent="0.35">
      <c r="A368" s="60"/>
    </row>
    <row r="369" spans="1:1" ht="15.75" customHeight="1" x14ac:dyDescent="0.35">
      <c r="A369" s="60"/>
    </row>
    <row r="370" spans="1:1" ht="15.75" customHeight="1" x14ac:dyDescent="0.35">
      <c r="A370" s="60"/>
    </row>
    <row r="371" spans="1:1" ht="15.75" customHeight="1" x14ac:dyDescent="0.35">
      <c r="A371" s="60"/>
    </row>
    <row r="372" spans="1:1" ht="15.75" customHeight="1" x14ac:dyDescent="0.35">
      <c r="A372" s="60"/>
    </row>
    <row r="373" spans="1:1" ht="15.75" customHeight="1" x14ac:dyDescent="0.35">
      <c r="A373" s="60"/>
    </row>
    <row r="374" spans="1:1" ht="15.75" customHeight="1" x14ac:dyDescent="0.35">
      <c r="A374" s="60"/>
    </row>
    <row r="375" spans="1:1" ht="15.75" customHeight="1" x14ac:dyDescent="0.35">
      <c r="A375" s="60"/>
    </row>
    <row r="376" spans="1:1" ht="15.75" customHeight="1" x14ac:dyDescent="0.35">
      <c r="A376" s="60"/>
    </row>
    <row r="377" spans="1:1" ht="15.75" customHeight="1" x14ac:dyDescent="0.35">
      <c r="A377" s="60"/>
    </row>
    <row r="378" spans="1:1" ht="15.75" customHeight="1" x14ac:dyDescent="0.35">
      <c r="A378" s="60"/>
    </row>
    <row r="379" spans="1:1" ht="15.75" customHeight="1" x14ac:dyDescent="0.35">
      <c r="A379" s="60"/>
    </row>
    <row r="380" spans="1:1" ht="15.75" customHeight="1" x14ac:dyDescent="0.35">
      <c r="A380" s="60"/>
    </row>
    <row r="381" spans="1:1" ht="15.75" customHeight="1" x14ac:dyDescent="0.35">
      <c r="A381" s="60"/>
    </row>
    <row r="382" spans="1:1" ht="15.75" customHeight="1" x14ac:dyDescent="0.35">
      <c r="A382" s="60"/>
    </row>
    <row r="383" spans="1:1" ht="15.75" customHeight="1" x14ac:dyDescent="0.35">
      <c r="A383" s="60"/>
    </row>
    <row r="384" spans="1:1" ht="15.75" customHeight="1" x14ac:dyDescent="0.35">
      <c r="A384" s="60"/>
    </row>
    <row r="385" spans="1:1" ht="15.75" customHeight="1" x14ac:dyDescent="0.35">
      <c r="A385" s="60"/>
    </row>
    <row r="386" spans="1:1" ht="15.75" customHeight="1" x14ac:dyDescent="0.35">
      <c r="A386" s="60"/>
    </row>
    <row r="387" spans="1:1" ht="15.75" customHeight="1" x14ac:dyDescent="0.35">
      <c r="A387" s="60"/>
    </row>
    <row r="388" spans="1:1" ht="15.75" customHeight="1" x14ac:dyDescent="0.35">
      <c r="A388" s="60"/>
    </row>
    <row r="389" spans="1:1" ht="15.75" customHeight="1" x14ac:dyDescent="0.35">
      <c r="A389" s="60"/>
    </row>
    <row r="390" spans="1:1" ht="15.75" customHeight="1" x14ac:dyDescent="0.35">
      <c r="A390" s="60"/>
    </row>
    <row r="391" spans="1:1" ht="15.75" customHeight="1" x14ac:dyDescent="0.35">
      <c r="A391" s="60"/>
    </row>
    <row r="392" spans="1:1" ht="15.75" customHeight="1" x14ac:dyDescent="0.35">
      <c r="A392" s="60"/>
    </row>
    <row r="393" spans="1:1" ht="15.75" customHeight="1" x14ac:dyDescent="0.35">
      <c r="A393" s="60"/>
    </row>
    <row r="394" spans="1:1" ht="15.75" customHeight="1" x14ac:dyDescent="0.35">
      <c r="A394" s="60"/>
    </row>
    <row r="395" spans="1:1" ht="15.75" customHeight="1" x14ac:dyDescent="0.35">
      <c r="A395" s="60"/>
    </row>
    <row r="396" spans="1:1" ht="15.75" customHeight="1" x14ac:dyDescent="0.35">
      <c r="A396" s="60"/>
    </row>
    <row r="397" spans="1:1" ht="15.75" customHeight="1" x14ac:dyDescent="0.35">
      <c r="A397" s="60"/>
    </row>
    <row r="398" spans="1:1" ht="15.75" customHeight="1" x14ac:dyDescent="0.35">
      <c r="A398" s="60"/>
    </row>
    <row r="399" spans="1:1" ht="15.75" customHeight="1" x14ac:dyDescent="0.35">
      <c r="A399" s="60"/>
    </row>
    <row r="400" spans="1:1" ht="15.75" customHeight="1" x14ac:dyDescent="0.35">
      <c r="A400" s="60"/>
    </row>
    <row r="401" spans="1:1" ht="15.75" customHeight="1" x14ac:dyDescent="0.35">
      <c r="A401" s="60"/>
    </row>
    <row r="402" spans="1:1" ht="15.75" customHeight="1" x14ac:dyDescent="0.35">
      <c r="A402" s="60"/>
    </row>
    <row r="403" spans="1:1" ht="15.75" customHeight="1" x14ac:dyDescent="0.35">
      <c r="A403" s="60"/>
    </row>
    <row r="404" spans="1:1" ht="15.75" customHeight="1" x14ac:dyDescent="0.35">
      <c r="A404" s="60"/>
    </row>
    <row r="405" spans="1:1" ht="15.75" customHeight="1" x14ac:dyDescent="0.35">
      <c r="A405" s="60"/>
    </row>
    <row r="406" spans="1:1" ht="15.75" customHeight="1" x14ac:dyDescent="0.35">
      <c r="A406" s="60"/>
    </row>
    <row r="407" spans="1:1" ht="15.75" customHeight="1" x14ac:dyDescent="0.35">
      <c r="A407" s="60"/>
    </row>
    <row r="408" spans="1:1" ht="15.75" customHeight="1" x14ac:dyDescent="0.35">
      <c r="A408" s="60"/>
    </row>
    <row r="409" spans="1:1" ht="15.75" customHeight="1" x14ac:dyDescent="0.35">
      <c r="A409" s="60"/>
    </row>
    <row r="410" spans="1:1" ht="15.75" customHeight="1" x14ac:dyDescent="0.35">
      <c r="A410" s="60"/>
    </row>
    <row r="411" spans="1:1" ht="15.75" customHeight="1" x14ac:dyDescent="0.35">
      <c r="A411" s="60"/>
    </row>
    <row r="412" spans="1:1" ht="15.75" customHeight="1" x14ac:dyDescent="0.35">
      <c r="A412" s="60"/>
    </row>
    <row r="413" spans="1:1" ht="15.75" customHeight="1" x14ac:dyDescent="0.35">
      <c r="A413" s="60"/>
    </row>
    <row r="414" spans="1:1" ht="15.75" customHeight="1" x14ac:dyDescent="0.35">
      <c r="A414" s="60"/>
    </row>
    <row r="415" spans="1:1" ht="15.75" customHeight="1" x14ac:dyDescent="0.35">
      <c r="A415" s="60"/>
    </row>
    <row r="416" spans="1:1" ht="15.75" customHeight="1" x14ac:dyDescent="0.35">
      <c r="A416" s="60"/>
    </row>
    <row r="417" spans="1:1" ht="15.75" customHeight="1" x14ac:dyDescent="0.35">
      <c r="A417" s="60"/>
    </row>
    <row r="418" spans="1:1" ht="15.75" customHeight="1" x14ac:dyDescent="0.35">
      <c r="A418" s="60"/>
    </row>
    <row r="419" spans="1:1" ht="15.75" customHeight="1" x14ac:dyDescent="0.35">
      <c r="A419" s="60"/>
    </row>
    <row r="420" spans="1:1" ht="15.75" customHeight="1" x14ac:dyDescent="0.35">
      <c r="A420" s="60"/>
    </row>
    <row r="421" spans="1:1" ht="15.75" customHeight="1" x14ac:dyDescent="0.35">
      <c r="A421" s="60"/>
    </row>
    <row r="422" spans="1:1" ht="15.75" customHeight="1" x14ac:dyDescent="0.35">
      <c r="A422" s="60"/>
    </row>
    <row r="423" spans="1:1" ht="15.75" customHeight="1" x14ac:dyDescent="0.35">
      <c r="A423" s="60"/>
    </row>
    <row r="424" spans="1:1" ht="15.75" customHeight="1" x14ac:dyDescent="0.35">
      <c r="A424" s="60"/>
    </row>
    <row r="425" spans="1:1" ht="15.75" customHeight="1" x14ac:dyDescent="0.35">
      <c r="A425" s="60"/>
    </row>
    <row r="426" spans="1:1" ht="15.75" customHeight="1" x14ac:dyDescent="0.35">
      <c r="A426" s="60"/>
    </row>
    <row r="427" spans="1:1" ht="15.75" customHeight="1" x14ac:dyDescent="0.35">
      <c r="A427" s="60"/>
    </row>
    <row r="428" spans="1:1" ht="15.75" customHeight="1" x14ac:dyDescent="0.35">
      <c r="A428" s="60"/>
    </row>
    <row r="429" spans="1:1" ht="15.75" customHeight="1" x14ac:dyDescent="0.35">
      <c r="A429" s="60"/>
    </row>
    <row r="430" spans="1:1" ht="15.75" customHeight="1" x14ac:dyDescent="0.35">
      <c r="A430" s="60"/>
    </row>
    <row r="431" spans="1:1" ht="15.75" customHeight="1" x14ac:dyDescent="0.35">
      <c r="A431" s="60"/>
    </row>
    <row r="432" spans="1:1" ht="15.75" customHeight="1" x14ac:dyDescent="0.35">
      <c r="A432" s="60"/>
    </row>
    <row r="433" spans="1:1" ht="15.75" customHeight="1" x14ac:dyDescent="0.35">
      <c r="A433" s="60"/>
    </row>
    <row r="434" spans="1:1" ht="15.75" customHeight="1" x14ac:dyDescent="0.35">
      <c r="A434" s="60"/>
    </row>
    <row r="435" spans="1:1" ht="15.75" customHeight="1" x14ac:dyDescent="0.35">
      <c r="A435" s="60"/>
    </row>
    <row r="436" spans="1:1" ht="15.75" customHeight="1" x14ac:dyDescent="0.35">
      <c r="A436" s="60"/>
    </row>
    <row r="437" spans="1:1" ht="15.75" customHeight="1" x14ac:dyDescent="0.35">
      <c r="A437" s="60"/>
    </row>
    <row r="438" spans="1:1" ht="15.75" customHeight="1" x14ac:dyDescent="0.35">
      <c r="A438" s="60"/>
    </row>
    <row r="439" spans="1:1" ht="15.75" customHeight="1" x14ac:dyDescent="0.35">
      <c r="A439" s="60"/>
    </row>
    <row r="440" spans="1:1" ht="15.75" customHeight="1" x14ac:dyDescent="0.35">
      <c r="A440" s="60"/>
    </row>
    <row r="441" spans="1:1" ht="15.75" customHeight="1" x14ac:dyDescent="0.35">
      <c r="A441" s="60"/>
    </row>
    <row r="442" spans="1:1" ht="15.75" customHeight="1" x14ac:dyDescent="0.35">
      <c r="A442" s="60"/>
    </row>
    <row r="443" spans="1:1" ht="15.75" customHeight="1" x14ac:dyDescent="0.35">
      <c r="A443" s="60"/>
    </row>
    <row r="444" spans="1:1" ht="15.75" customHeight="1" x14ac:dyDescent="0.35">
      <c r="A444" s="60"/>
    </row>
    <row r="445" spans="1:1" ht="15.75" customHeight="1" x14ac:dyDescent="0.35">
      <c r="A445" s="60"/>
    </row>
    <row r="446" spans="1:1" ht="15.75" customHeight="1" x14ac:dyDescent="0.35">
      <c r="A446" s="60"/>
    </row>
    <row r="447" spans="1:1" ht="15.75" customHeight="1" x14ac:dyDescent="0.35">
      <c r="A447" s="60"/>
    </row>
    <row r="448" spans="1:1" ht="15.75" customHeight="1" x14ac:dyDescent="0.35">
      <c r="A448" s="60"/>
    </row>
    <row r="449" spans="1:1" ht="15.75" customHeight="1" x14ac:dyDescent="0.35">
      <c r="A449" s="60"/>
    </row>
    <row r="450" spans="1:1" ht="15.75" customHeight="1" x14ac:dyDescent="0.35">
      <c r="A450" s="60"/>
    </row>
    <row r="451" spans="1:1" ht="15.75" customHeight="1" x14ac:dyDescent="0.35">
      <c r="A451" s="60"/>
    </row>
    <row r="452" spans="1:1" ht="15.75" customHeight="1" x14ac:dyDescent="0.35">
      <c r="A452" s="60"/>
    </row>
    <row r="453" spans="1:1" ht="15.75" customHeight="1" x14ac:dyDescent="0.35">
      <c r="A453" s="60"/>
    </row>
    <row r="454" spans="1:1" ht="15.75" customHeight="1" x14ac:dyDescent="0.35">
      <c r="A454" s="60"/>
    </row>
    <row r="455" spans="1:1" ht="15.75" customHeight="1" x14ac:dyDescent="0.35">
      <c r="A455" s="60"/>
    </row>
    <row r="456" spans="1:1" ht="15.75" customHeight="1" x14ac:dyDescent="0.35">
      <c r="A456" s="60"/>
    </row>
    <row r="457" spans="1:1" ht="15.75" customHeight="1" x14ac:dyDescent="0.35">
      <c r="A457" s="60"/>
    </row>
    <row r="458" spans="1:1" ht="15.75" customHeight="1" x14ac:dyDescent="0.35">
      <c r="A458" s="60"/>
    </row>
    <row r="459" spans="1:1" ht="15.75" customHeight="1" x14ac:dyDescent="0.35">
      <c r="A459" s="60"/>
    </row>
    <row r="460" spans="1:1" ht="15.75" customHeight="1" x14ac:dyDescent="0.35">
      <c r="A460" s="60"/>
    </row>
    <row r="461" spans="1:1" ht="15.75" customHeight="1" x14ac:dyDescent="0.35">
      <c r="A461" s="60"/>
    </row>
    <row r="462" spans="1:1" ht="15.75" customHeight="1" x14ac:dyDescent="0.35">
      <c r="A462" s="60"/>
    </row>
    <row r="463" spans="1:1" ht="15.75" customHeight="1" x14ac:dyDescent="0.35">
      <c r="A463" s="60"/>
    </row>
    <row r="464" spans="1:1" ht="15.75" customHeight="1" x14ac:dyDescent="0.35">
      <c r="A464" s="60"/>
    </row>
    <row r="465" spans="1:1" ht="15.75" customHeight="1" x14ac:dyDescent="0.35">
      <c r="A465" s="60"/>
    </row>
    <row r="466" spans="1:1" ht="15.75" customHeight="1" x14ac:dyDescent="0.35">
      <c r="A466" s="60"/>
    </row>
    <row r="467" spans="1:1" ht="15.75" customHeight="1" x14ac:dyDescent="0.35">
      <c r="A467" s="60"/>
    </row>
    <row r="468" spans="1:1" ht="15.75" customHeight="1" x14ac:dyDescent="0.35">
      <c r="A468" s="60"/>
    </row>
    <row r="469" spans="1:1" ht="15.75" customHeight="1" x14ac:dyDescent="0.35">
      <c r="A469" s="60"/>
    </row>
    <row r="470" spans="1:1" ht="15.75" customHeight="1" x14ac:dyDescent="0.35">
      <c r="A470" s="60"/>
    </row>
    <row r="471" spans="1:1" ht="15.75" customHeight="1" x14ac:dyDescent="0.35">
      <c r="A471" s="60"/>
    </row>
    <row r="472" spans="1:1" ht="15.75" customHeight="1" x14ac:dyDescent="0.35">
      <c r="A472" s="60"/>
    </row>
    <row r="473" spans="1:1" ht="15.75" customHeight="1" x14ac:dyDescent="0.35">
      <c r="A473" s="60"/>
    </row>
    <row r="474" spans="1:1" ht="15.75" customHeight="1" x14ac:dyDescent="0.35">
      <c r="A474" s="60"/>
    </row>
    <row r="475" spans="1:1" ht="15.75" customHeight="1" x14ac:dyDescent="0.35">
      <c r="A475" s="60"/>
    </row>
    <row r="476" spans="1:1" ht="15.75" customHeight="1" x14ac:dyDescent="0.35">
      <c r="A476" s="60"/>
    </row>
    <row r="477" spans="1:1" ht="15.75" customHeight="1" x14ac:dyDescent="0.35">
      <c r="A477" s="60"/>
    </row>
    <row r="478" spans="1:1" ht="15.75" customHeight="1" x14ac:dyDescent="0.35">
      <c r="A478" s="60"/>
    </row>
    <row r="479" spans="1:1" ht="15.75" customHeight="1" x14ac:dyDescent="0.35">
      <c r="A479" s="60"/>
    </row>
    <row r="480" spans="1:1" ht="15.75" customHeight="1" x14ac:dyDescent="0.35">
      <c r="A480" s="60"/>
    </row>
    <row r="481" spans="1:1" ht="15.75" customHeight="1" x14ac:dyDescent="0.35">
      <c r="A481" s="60"/>
    </row>
    <row r="482" spans="1:1" ht="15.75" customHeight="1" x14ac:dyDescent="0.35">
      <c r="A482" s="60"/>
    </row>
    <row r="483" spans="1:1" ht="15.75" customHeight="1" x14ac:dyDescent="0.35">
      <c r="A483" s="60"/>
    </row>
    <row r="484" spans="1:1" ht="15.75" customHeight="1" x14ac:dyDescent="0.35">
      <c r="A484" s="60"/>
    </row>
    <row r="485" spans="1:1" ht="15.75" customHeight="1" x14ac:dyDescent="0.35">
      <c r="A485" s="60"/>
    </row>
    <row r="486" spans="1:1" ht="15.75" customHeight="1" x14ac:dyDescent="0.35">
      <c r="A486" s="60"/>
    </row>
    <row r="487" spans="1:1" ht="15.75" customHeight="1" x14ac:dyDescent="0.35">
      <c r="A487" s="60"/>
    </row>
    <row r="488" spans="1:1" ht="15.75" customHeight="1" x14ac:dyDescent="0.35">
      <c r="A488" s="60"/>
    </row>
    <row r="489" spans="1:1" ht="15.75" customHeight="1" x14ac:dyDescent="0.35">
      <c r="A489" s="60"/>
    </row>
    <row r="490" spans="1:1" ht="15.75" customHeight="1" x14ac:dyDescent="0.35">
      <c r="A490" s="60"/>
    </row>
    <row r="491" spans="1:1" ht="15.75" customHeight="1" x14ac:dyDescent="0.35">
      <c r="A491" s="60"/>
    </row>
    <row r="492" spans="1:1" ht="15.75" customHeight="1" x14ac:dyDescent="0.35">
      <c r="A492" s="60"/>
    </row>
    <row r="493" spans="1:1" ht="15.75" customHeight="1" x14ac:dyDescent="0.35">
      <c r="A493" s="60"/>
    </row>
    <row r="494" spans="1:1" ht="15.75" customHeight="1" x14ac:dyDescent="0.35">
      <c r="A494" s="60"/>
    </row>
    <row r="495" spans="1:1" ht="15.75" customHeight="1" x14ac:dyDescent="0.35">
      <c r="A495" s="60"/>
    </row>
    <row r="496" spans="1:1" ht="15.75" customHeight="1" x14ac:dyDescent="0.35">
      <c r="A496" s="60"/>
    </row>
    <row r="497" spans="1:1" ht="15.75" customHeight="1" x14ac:dyDescent="0.35">
      <c r="A497" s="60"/>
    </row>
    <row r="498" spans="1:1" ht="15.75" customHeight="1" x14ac:dyDescent="0.35">
      <c r="A498" s="60"/>
    </row>
    <row r="499" spans="1:1" ht="15.75" customHeight="1" x14ac:dyDescent="0.35">
      <c r="A499" s="60"/>
    </row>
    <row r="500" spans="1:1" ht="15.75" customHeight="1" x14ac:dyDescent="0.35">
      <c r="A500" s="60"/>
    </row>
    <row r="501" spans="1:1" ht="15.75" customHeight="1" x14ac:dyDescent="0.35">
      <c r="A501" s="60"/>
    </row>
    <row r="502" spans="1:1" ht="15.75" customHeight="1" x14ac:dyDescent="0.35">
      <c r="A502" s="60"/>
    </row>
    <row r="503" spans="1:1" ht="15.75" customHeight="1" x14ac:dyDescent="0.35">
      <c r="A503" s="60"/>
    </row>
    <row r="504" spans="1:1" ht="15.75" customHeight="1" x14ac:dyDescent="0.35">
      <c r="A504" s="60"/>
    </row>
    <row r="505" spans="1:1" ht="15.75" customHeight="1" x14ac:dyDescent="0.35">
      <c r="A505" s="60"/>
    </row>
    <row r="506" spans="1:1" ht="15.75" customHeight="1" x14ac:dyDescent="0.35">
      <c r="A506" s="60"/>
    </row>
    <row r="507" spans="1:1" ht="15.75" customHeight="1" x14ac:dyDescent="0.35">
      <c r="A507" s="60"/>
    </row>
    <row r="508" spans="1:1" ht="15.75" customHeight="1" x14ac:dyDescent="0.35">
      <c r="A508" s="60"/>
    </row>
    <row r="509" spans="1:1" ht="15.75" customHeight="1" x14ac:dyDescent="0.35">
      <c r="A509" s="60"/>
    </row>
    <row r="510" spans="1:1" ht="15.75" customHeight="1" x14ac:dyDescent="0.35">
      <c r="A510" s="60"/>
    </row>
    <row r="511" spans="1:1" ht="15.75" customHeight="1" x14ac:dyDescent="0.35">
      <c r="A511" s="60"/>
    </row>
    <row r="512" spans="1:1" ht="15.75" customHeight="1" x14ac:dyDescent="0.35">
      <c r="A512" s="60"/>
    </row>
    <row r="513" spans="1:1" ht="15.75" customHeight="1" x14ac:dyDescent="0.35">
      <c r="A513" s="60"/>
    </row>
    <row r="514" spans="1:1" ht="15.75" customHeight="1" x14ac:dyDescent="0.35">
      <c r="A514" s="60"/>
    </row>
    <row r="515" spans="1:1" ht="15.75" customHeight="1" x14ac:dyDescent="0.35">
      <c r="A515" s="60"/>
    </row>
    <row r="516" spans="1:1" ht="15.75" customHeight="1" x14ac:dyDescent="0.35">
      <c r="A516" s="60"/>
    </row>
    <row r="517" spans="1:1" ht="15.75" customHeight="1" x14ac:dyDescent="0.35">
      <c r="A517" s="60"/>
    </row>
    <row r="518" spans="1:1" ht="15.75" customHeight="1" x14ac:dyDescent="0.35">
      <c r="A518" s="60"/>
    </row>
    <row r="519" spans="1:1" ht="15.75" customHeight="1" x14ac:dyDescent="0.35">
      <c r="A519" s="60"/>
    </row>
    <row r="520" spans="1:1" ht="15.75" customHeight="1" x14ac:dyDescent="0.35">
      <c r="A520" s="60"/>
    </row>
    <row r="521" spans="1:1" ht="15.75" customHeight="1" x14ac:dyDescent="0.35">
      <c r="A521" s="60"/>
    </row>
    <row r="522" spans="1:1" ht="15.75" customHeight="1" x14ac:dyDescent="0.35">
      <c r="A522" s="60"/>
    </row>
    <row r="523" spans="1:1" ht="15.75" customHeight="1" x14ac:dyDescent="0.35">
      <c r="A523" s="60"/>
    </row>
    <row r="524" spans="1:1" ht="15.75" customHeight="1" x14ac:dyDescent="0.35">
      <c r="A524" s="60"/>
    </row>
    <row r="525" spans="1:1" ht="15.75" customHeight="1" x14ac:dyDescent="0.35">
      <c r="A525" s="60"/>
    </row>
    <row r="526" spans="1:1" ht="15.75" customHeight="1" x14ac:dyDescent="0.35">
      <c r="A526" s="60"/>
    </row>
    <row r="527" spans="1:1" ht="15.75" customHeight="1" x14ac:dyDescent="0.35">
      <c r="A527" s="60"/>
    </row>
    <row r="528" spans="1:1" ht="15.75" customHeight="1" x14ac:dyDescent="0.35">
      <c r="A528" s="60"/>
    </row>
    <row r="529" spans="1:1" ht="15.75" customHeight="1" x14ac:dyDescent="0.35">
      <c r="A529" s="60"/>
    </row>
    <row r="530" spans="1:1" ht="15.75" customHeight="1" x14ac:dyDescent="0.35">
      <c r="A530" s="60"/>
    </row>
    <row r="531" spans="1:1" ht="15.75" customHeight="1" x14ac:dyDescent="0.35">
      <c r="A531" s="60"/>
    </row>
    <row r="532" spans="1:1" ht="15.75" customHeight="1" x14ac:dyDescent="0.35">
      <c r="A532" s="60"/>
    </row>
    <row r="533" spans="1:1" ht="15.75" customHeight="1" x14ac:dyDescent="0.35">
      <c r="A533" s="60"/>
    </row>
    <row r="534" spans="1:1" ht="15.75" customHeight="1" x14ac:dyDescent="0.35">
      <c r="A534" s="60"/>
    </row>
    <row r="535" spans="1:1" ht="15.75" customHeight="1" x14ac:dyDescent="0.35">
      <c r="A535" s="60"/>
    </row>
    <row r="536" spans="1:1" ht="15.75" customHeight="1" x14ac:dyDescent="0.35">
      <c r="A536" s="60"/>
    </row>
    <row r="537" spans="1:1" ht="15.75" customHeight="1" x14ac:dyDescent="0.35">
      <c r="A537" s="60"/>
    </row>
    <row r="538" spans="1:1" ht="15.75" customHeight="1" x14ac:dyDescent="0.35">
      <c r="A538" s="60"/>
    </row>
    <row r="539" spans="1:1" ht="15.75" customHeight="1" x14ac:dyDescent="0.35">
      <c r="A539" s="60"/>
    </row>
    <row r="540" spans="1:1" ht="15.75" customHeight="1" x14ac:dyDescent="0.35">
      <c r="A540" s="60"/>
    </row>
    <row r="541" spans="1:1" ht="15.75" customHeight="1" x14ac:dyDescent="0.35">
      <c r="A541" s="60"/>
    </row>
    <row r="542" spans="1:1" ht="15.75" customHeight="1" x14ac:dyDescent="0.35">
      <c r="A542" s="60"/>
    </row>
    <row r="543" spans="1:1" ht="15.75" customHeight="1" x14ac:dyDescent="0.35">
      <c r="A543" s="60"/>
    </row>
    <row r="544" spans="1:1" ht="15.75" customHeight="1" x14ac:dyDescent="0.35">
      <c r="A544" s="60"/>
    </row>
    <row r="545" spans="1:1" ht="15.75" customHeight="1" x14ac:dyDescent="0.35">
      <c r="A545" s="60"/>
    </row>
    <row r="546" spans="1:1" ht="15.75" customHeight="1" x14ac:dyDescent="0.35">
      <c r="A546" s="60"/>
    </row>
    <row r="547" spans="1:1" ht="15.75" customHeight="1" x14ac:dyDescent="0.35">
      <c r="A547" s="60"/>
    </row>
    <row r="548" spans="1:1" ht="15.75" customHeight="1" x14ac:dyDescent="0.35">
      <c r="A548" s="60"/>
    </row>
    <row r="549" spans="1:1" ht="15.75" customHeight="1" x14ac:dyDescent="0.35">
      <c r="A549" s="60"/>
    </row>
    <row r="550" spans="1:1" ht="15.75" customHeight="1" x14ac:dyDescent="0.35">
      <c r="A550" s="60"/>
    </row>
    <row r="551" spans="1:1" ht="15.75" customHeight="1" x14ac:dyDescent="0.35">
      <c r="A551" s="60"/>
    </row>
    <row r="552" spans="1:1" ht="15.75" customHeight="1" x14ac:dyDescent="0.35">
      <c r="A552" s="60"/>
    </row>
    <row r="553" spans="1:1" ht="15.75" customHeight="1" x14ac:dyDescent="0.35">
      <c r="A553" s="60"/>
    </row>
    <row r="554" spans="1:1" ht="15.75" customHeight="1" x14ac:dyDescent="0.35">
      <c r="A554" s="60"/>
    </row>
    <row r="555" spans="1:1" ht="15.75" customHeight="1" x14ac:dyDescent="0.35">
      <c r="A555" s="60"/>
    </row>
    <row r="556" spans="1:1" ht="15.75" customHeight="1" x14ac:dyDescent="0.35">
      <c r="A556" s="60"/>
    </row>
    <row r="557" spans="1:1" ht="15.75" customHeight="1" x14ac:dyDescent="0.35">
      <c r="A557" s="60"/>
    </row>
    <row r="558" spans="1:1" ht="15.75" customHeight="1" x14ac:dyDescent="0.35">
      <c r="A558" s="60"/>
    </row>
    <row r="559" spans="1:1" ht="15.75" customHeight="1" x14ac:dyDescent="0.35">
      <c r="A559" s="60"/>
    </row>
    <row r="560" spans="1:1" ht="15.75" customHeight="1" x14ac:dyDescent="0.35">
      <c r="A560" s="60"/>
    </row>
    <row r="561" spans="1:1" ht="15.75" customHeight="1" x14ac:dyDescent="0.35">
      <c r="A561" s="60"/>
    </row>
    <row r="562" spans="1:1" ht="15.75" customHeight="1" x14ac:dyDescent="0.35">
      <c r="A562" s="60"/>
    </row>
    <row r="563" spans="1:1" ht="15.75" customHeight="1" x14ac:dyDescent="0.35">
      <c r="A563" s="60"/>
    </row>
    <row r="564" spans="1:1" ht="15.75" customHeight="1" x14ac:dyDescent="0.35">
      <c r="A564" s="60"/>
    </row>
    <row r="565" spans="1:1" ht="15.75" customHeight="1" x14ac:dyDescent="0.35">
      <c r="A565" s="60"/>
    </row>
    <row r="566" spans="1:1" ht="15.75" customHeight="1" x14ac:dyDescent="0.35">
      <c r="A566" s="60"/>
    </row>
    <row r="567" spans="1:1" ht="15.75" customHeight="1" x14ac:dyDescent="0.35">
      <c r="A567" s="60"/>
    </row>
    <row r="568" spans="1:1" ht="15.75" customHeight="1" x14ac:dyDescent="0.35">
      <c r="A568" s="60"/>
    </row>
    <row r="569" spans="1:1" ht="15.75" customHeight="1" x14ac:dyDescent="0.35">
      <c r="A569" s="60"/>
    </row>
    <row r="570" spans="1:1" ht="15.75" customHeight="1" x14ac:dyDescent="0.35">
      <c r="A570" s="60"/>
    </row>
    <row r="571" spans="1:1" ht="15.75" customHeight="1" x14ac:dyDescent="0.35">
      <c r="A571" s="60"/>
    </row>
    <row r="572" spans="1:1" ht="15.75" customHeight="1" x14ac:dyDescent="0.35">
      <c r="A572" s="60"/>
    </row>
    <row r="573" spans="1:1" ht="15.75" customHeight="1" x14ac:dyDescent="0.35">
      <c r="A573" s="60"/>
    </row>
    <row r="574" spans="1:1" ht="15.75" customHeight="1" x14ac:dyDescent="0.35">
      <c r="A574" s="60"/>
    </row>
    <row r="575" spans="1:1" ht="15.75" customHeight="1" x14ac:dyDescent="0.35">
      <c r="A575" s="60"/>
    </row>
    <row r="576" spans="1:1" ht="15.75" customHeight="1" x14ac:dyDescent="0.35">
      <c r="A576" s="60"/>
    </row>
    <row r="577" spans="1:1" ht="15.75" customHeight="1" x14ac:dyDescent="0.35">
      <c r="A577" s="60"/>
    </row>
    <row r="578" spans="1:1" ht="15.75" customHeight="1" x14ac:dyDescent="0.35">
      <c r="A578" s="60"/>
    </row>
    <row r="579" spans="1:1" ht="15.75" customHeight="1" x14ac:dyDescent="0.35">
      <c r="A579" s="60"/>
    </row>
    <row r="580" spans="1:1" ht="15.75" customHeight="1" x14ac:dyDescent="0.35">
      <c r="A580" s="60"/>
    </row>
    <row r="581" spans="1:1" ht="15.75" customHeight="1" x14ac:dyDescent="0.35">
      <c r="A581" s="60"/>
    </row>
    <row r="582" spans="1:1" ht="15.75" customHeight="1" x14ac:dyDescent="0.35">
      <c r="A582" s="60"/>
    </row>
    <row r="583" spans="1:1" ht="15.75" customHeight="1" x14ac:dyDescent="0.35">
      <c r="A583" s="60"/>
    </row>
    <row r="584" spans="1:1" ht="15.75" customHeight="1" x14ac:dyDescent="0.35">
      <c r="A584" s="60"/>
    </row>
    <row r="585" spans="1:1" ht="15.75" customHeight="1" x14ac:dyDescent="0.35">
      <c r="A585" s="60"/>
    </row>
    <row r="586" spans="1:1" ht="15.75" customHeight="1" x14ac:dyDescent="0.35">
      <c r="A586" s="60"/>
    </row>
    <row r="587" spans="1:1" ht="15.75" customHeight="1" x14ac:dyDescent="0.35">
      <c r="A587" s="60"/>
    </row>
    <row r="588" spans="1:1" ht="15.75" customHeight="1" x14ac:dyDescent="0.35">
      <c r="A588" s="60"/>
    </row>
    <row r="589" spans="1:1" ht="15.75" customHeight="1" x14ac:dyDescent="0.35">
      <c r="A589" s="60"/>
    </row>
    <row r="590" spans="1:1" ht="15.75" customHeight="1" x14ac:dyDescent="0.35">
      <c r="A590" s="60"/>
    </row>
    <row r="591" spans="1:1" ht="15.75" customHeight="1" x14ac:dyDescent="0.35">
      <c r="A591" s="60"/>
    </row>
    <row r="592" spans="1:1" ht="15.75" customHeight="1" x14ac:dyDescent="0.35">
      <c r="A592" s="60"/>
    </row>
    <row r="593" spans="1:1" ht="15.75" customHeight="1" x14ac:dyDescent="0.35">
      <c r="A593" s="60"/>
    </row>
    <row r="594" spans="1:1" ht="15.75" customHeight="1" x14ac:dyDescent="0.35">
      <c r="A594" s="60"/>
    </row>
    <row r="595" spans="1:1" ht="15.75" customHeight="1" x14ac:dyDescent="0.35">
      <c r="A595" s="60"/>
    </row>
    <row r="596" spans="1:1" ht="15.75" customHeight="1" x14ac:dyDescent="0.35">
      <c r="A596" s="60"/>
    </row>
    <row r="597" spans="1:1" ht="15.75" customHeight="1" x14ac:dyDescent="0.35">
      <c r="A597" s="60"/>
    </row>
    <row r="598" spans="1:1" ht="15.75" customHeight="1" x14ac:dyDescent="0.35">
      <c r="A598" s="60"/>
    </row>
    <row r="599" spans="1:1" ht="15.75" customHeight="1" x14ac:dyDescent="0.35">
      <c r="A599" s="60"/>
    </row>
    <row r="600" spans="1:1" ht="15.75" customHeight="1" x14ac:dyDescent="0.35">
      <c r="A600" s="60"/>
    </row>
    <row r="601" spans="1:1" ht="15.75" customHeight="1" x14ac:dyDescent="0.35">
      <c r="A601" s="60"/>
    </row>
    <row r="602" spans="1:1" ht="15.75" customHeight="1" x14ac:dyDescent="0.35">
      <c r="A602" s="60"/>
    </row>
    <row r="603" spans="1:1" ht="15.75" customHeight="1" x14ac:dyDescent="0.35">
      <c r="A603" s="60"/>
    </row>
    <row r="604" spans="1:1" ht="15.75" customHeight="1" x14ac:dyDescent="0.35">
      <c r="A604" s="60"/>
    </row>
    <row r="605" spans="1:1" ht="15.75" customHeight="1" x14ac:dyDescent="0.35">
      <c r="A605" s="60"/>
    </row>
    <row r="606" spans="1:1" ht="15.75" customHeight="1" x14ac:dyDescent="0.35">
      <c r="A606" s="60"/>
    </row>
    <row r="607" spans="1:1" ht="15.75" customHeight="1" x14ac:dyDescent="0.35">
      <c r="A607" s="60"/>
    </row>
    <row r="608" spans="1:1" ht="15.75" customHeight="1" x14ac:dyDescent="0.35">
      <c r="A608" s="60"/>
    </row>
    <row r="609" spans="1:1" ht="15.75" customHeight="1" x14ac:dyDescent="0.35">
      <c r="A609" s="60"/>
    </row>
    <row r="610" spans="1:1" ht="15.75" customHeight="1" x14ac:dyDescent="0.35">
      <c r="A610" s="60"/>
    </row>
    <row r="611" spans="1:1" ht="15.75" customHeight="1" x14ac:dyDescent="0.35">
      <c r="A611" s="60"/>
    </row>
    <row r="612" spans="1:1" ht="15.75" customHeight="1" x14ac:dyDescent="0.35">
      <c r="A612" s="60"/>
    </row>
    <row r="613" spans="1:1" ht="15.75" customHeight="1" x14ac:dyDescent="0.35">
      <c r="A613" s="60"/>
    </row>
    <row r="614" spans="1:1" ht="15.75" customHeight="1" x14ac:dyDescent="0.35">
      <c r="A614" s="60"/>
    </row>
    <row r="615" spans="1:1" ht="15.75" customHeight="1" x14ac:dyDescent="0.35">
      <c r="A615" s="60"/>
    </row>
    <row r="616" spans="1:1" ht="15.75" customHeight="1" x14ac:dyDescent="0.35">
      <c r="A616" s="60"/>
    </row>
    <row r="617" spans="1:1" ht="15.75" customHeight="1" x14ac:dyDescent="0.35">
      <c r="A617" s="60"/>
    </row>
    <row r="618" spans="1:1" ht="15.75" customHeight="1" x14ac:dyDescent="0.35">
      <c r="A618" s="60"/>
    </row>
    <row r="619" spans="1:1" ht="15.75" customHeight="1" x14ac:dyDescent="0.35">
      <c r="A619" s="60"/>
    </row>
    <row r="620" spans="1:1" ht="15.75" customHeight="1" x14ac:dyDescent="0.35">
      <c r="A620" s="60"/>
    </row>
    <row r="621" spans="1:1" ht="15.75" customHeight="1" x14ac:dyDescent="0.35">
      <c r="A621" s="60"/>
    </row>
    <row r="622" spans="1:1" ht="15.75" customHeight="1" x14ac:dyDescent="0.35">
      <c r="A622" s="60"/>
    </row>
    <row r="623" spans="1:1" ht="15.75" customHeight="1" x14ac:dyDescent="0.35">
      <c r="A623" s="60"/>
    </row>
    <row r="624" spans="1:1" ht="15.75" customHeight="1" x14ac:dyDescent="0.35">
      <c r="A624" s="60"/>
    </row>
    <row r="625" spans="1:1" ht="15.75" customHeight="1" x14ac:dyDescent="0.35">
      <c r="A625" s="60"/>
    </row>
    <row r="626" spans="1:1" ht="15.75" customHeight="1" x14ac:dyDescent="0.35">
      <c r="A626" s="60"/>
    </row>
    <row r="627" spans="1:1" ht="15.75" customHeight="1" x14ac:dyDescent="0.35">
      <c r="A627" s="60"/>
    </row>
    <row r="628" spans="1:1" ht="15.75" customHeight="1" x14ac:dyDescent="0.35">
      <c r="A628" s="60"/>
    </row>
    <row r="629" spans="1:1" ht="15.75" customHeight="1" x14ac:dyDescent="0.35">
      <c r="A629" s="60"/>
    </row>
    <row r="630" spans="1:1" ht="15.75" customHeight="1" x14ac:dyDescent="0.35">
      <c r="A630" s="60"/>
    </row>
    <row r="631" spans="1:1" ht="15.75" customHeight="1" x14ac:dyDescent="0.35">
      <c r="A631" s="60"/>
    </row>
    <row r="632" spans="1:1" ht="15.75" customHeight="1" x14ac:dyDescent="0.35">
      <c r="A632" s="60"/>
    </row>
    <row r="633" spans="1:1" ht="15.75" customHeight="1" x14ac:dyDescent="0.35">
      <c r="A633" s="60"/>
    </row>
    <row r="634" spans="1:1" ht="15.75" customHeight="1" x14ac:dyDescent="0.35">
      <c r="A634" s="60"/>
    </row>
    <row r="635" spans="1:1" ht="15.75" customHeight="1" x14ac:dyDescent="0.35">
      <c r="A635" s="60"/>
    </row>
    <row r="636" spans="1:1" ht="15.75" customHeight="1" x14ac:dyDescent="0.35">
      <c r="A636" s="60"/>
    </row>
    <row r="637" spans="1:1" ht="15.75" customHeight="1" x14ac:dyDescent="0.35">
      <c r="A637" s="60"/>
    </row>
    <row r="638" spans="1:1" ht="15.75" customHeight="1" x14ac:dyDescent="0.35">
      <c r="A638" s="60"/>
    </row>
    <row r="639" spans="1:1" ht="15.75" customHeight="1" x14ac:dyDescent="0.35">
      <c r="A639" s="60"/>
    </row>
    <row r="640" spans="1:1" ht="15.75" customHeight="1" x14ac:dyDescent="0.35">
      <c r="A640" s="60"/>
    </row>
    <row r="641" spans="1:1" ht="15.75" customHeight="1" x14ac:dyDescent="0.35">
      <c r="A641" s="60"/>
    </row>
    <row r="642" spans="1:1" ht="15.75" customHeight="1" x14ac:dyDescent="0.35">
      <c r="A642" s="60"/>
    </row>
    <row r="643" spans="1:1" ht="15.75" customHeight="1" x14ac:dyDescent="0.35">
      <c r="A643" s="60"/>
    </row>
    <row r="644" spans="1:1" ht="15.75" customHeight="1" x14ac:dyDescent="0.35">
      <c r="A644" s="60"/>
    </row>
    <row r="645" spans="1:1" ht="15.75" customHeight="1" x14ac:dyDescent="0.35">
      <c r="A645" s="60"/>
    </row>
    <row r="646" spans="1:1" ht="15.75" customHeight="1" x14ac:dyDescent="0.35">
      <c r="A646" s="60"/>
    </row>
    <row r="647" spans="1:1" ht="15.75" customHeight="1" x14ac:dyDescent="0.35">
      <c r="A647" s="60"/>
    </row>
    <row r="648" spans="1:1" ht="15.75" customHeight="1" x14ac:dyDescent="0.35">
      <c r="A648" s="60"/>
    </row>
    <row r="649" spans="1:1" ht="15.75" customHeight="1" x14ac:dyDescent="0.35">
      <c r="A649" s="60"/>
    </row>
    <row r="650" spans="1:1" ht="15.75" customHeight="1" x14ac:dyDescent="0.35">
      <c r="A650" s="60"/>
    </row>
    <row r="651" spans="1:1" ht="15.75" customHeight="1" x14ac:dyDescent="0.35">
      <c r="A651" s="60"/>
    </row>
    <row r="652" spans="1:1" ht="15.75" customHeight="1" x14ac:dyDescent="0.35">
      <c r="A652" s="60"/>
    </row>
    <row r="653" spans="1:1" ht="15.75" customHeight="1" x14ac:dyDescent="0.35">
      <c r="A653" s="60"/>
    </row>
    <row r="654" spans="1:1" ht="15.75" customHeight="1" x14ac:dyDescent="0.35">
      <c r="A654" s="60"/>
    </row>
    <row r="655" spans="1:1" ht="15.75" customHeight="1" x14ac:dyDescent="0.35">
      <c r="A655" s="60"/>
    </row>
    <row r="656" spans="1:1" ht="15.75" customHeight="1" x14ac:dyDescent="0.35">
      <c r="A656" s="60"/>
    </row>
    <row r="657" spans="1:1" ht="15.75" customHeight="1" x14ac:dyDescent="0.35">
      <c r="A657" s="60"/>
    </row>
    <row r="658" spans="1:1" ht="15.75" customHeight="1" x14ac:dyDescent="0.35">
      <c r="A658" s="60"/>
    </row>
    <row r="659" spans="1:1" ht="15.75" customHeight="1" x14ac:dyDescent="0.35">
      <c r="A659" s="60"/>
    </row>
    <row r="660" spans="1:1" ht="15.75" customHeight="1" x14ac:dyDescent="0.35">
      <c r="A660" s="60"/>
    </row>
    <row r="661" spans="1:1" ht="15.75" customHeight="1" x14ac:dyDescent="0.35">
      <c r="A661" s="60"/>
    </row>
    <row r="662" spans="1:1" ht="15.75" customHeight="1" x14ac:dyDescent="0.35">
      <c r="A662" s="60"/>
    </row>
    <row r="663" spans="1:1" ht="15.75" customHeight="1" x14ac:dyDescent="0.35">
      <c r="A663" s="60"/>
    </row>
    <row r="664" spans="1:1" ht="15.75" customHeight="1" x14ac:dyDescent="0.35">
      <c r="A664" s="60"/>
    </row>
    <row r="665" spans="1:1" ht="15.75" customHeight="1" x14ac:dyDescent="0.35">
      <c r="A665" s="60"/>
    </row>
    <row r="666" spans="1:1" ht="15.75" customHeight="1" x14ac:dyDescent="0.35">
      <c r="A666" s="60"/>
    </row>
    <row r="667" spans="1:1" ht="15.75" customHeight="1" x14ac:dyDescent="0.35">
      <c r="A667" s="60"/>
    </row>
    <row r="668" spans="1:1" ht="15.75" customHeight="1" x14ac:dyDescent="0.35">
      <c r="A668" s="60"/>
    </row>
    <row r="669" spans="1:1" ht="15.75" customHeight="1" x14ac:dyDescent="0.35">
      <c r="A669" s="60"/>
    </row>
    <row r="670" spans="1:1" ht="15.75" customHeight="1" x14ac:dyDescent="0.35">
      <c r="A670" s="60"/>
    </row>
    <row r="671" spans="1:1" ht="15.75" customHeight="1" x14ac:dyDescent="0.35">
      <c r="A671" s="60"/>
    </row>
    <row r="672" spans="1:1" ht="15.75" customHeight="1" x14ac:dyDescent="0.35">
      <c r="A672" s="60"/>
    </row>
    <row r="673" spans="1:1" ht="15.75" customHeight="1" x14ac:dyDescent="0.35">
      <c r="A673" s="60"/>
    </row>
    <row r="674" spans="1:1" ht="15.75" customHeight="1" x14ac:dyDescent="0.35">
      <c r="A674" s="60"/>
    </row>
    <row r="675" spans="1:1" ht="15.75" customHeight="1" x14ac:dyDescent="0.35">
      <c r="A675" s="60"/>
    </row>
    <row r="676" spans="1:1" ht="15.75" customHeight="1" x14ac:dyDescent="0.35">
      <c r="A676" s="60"/>
    </row>
    <row r="677" spans="1:1" ht="15.75" customHeight="1" x14ac:dyDescent="0.35">
      <c r="A677" s="60"/>
    </row>
    <row r="678" spans="1:1" ht="15.75" customHeight="1" x14ac:dyDescent="0.35">
      <c r="A678" s="60"/>
    </row>
    <row r="679" spans="1:1" ht="15.75" customHeight="1" x14ac:dyDescent="0.35">
      <c r="A679" s="60"/>
    </row>
    <row r="680" spans="1:1" ht="15.75" customHeight="1" x14ac:dyDescent="0.35">
      <c r="A680" s="60"/>
    </row>
    <row r="681" spans="1:1" ht="15.75" customHeight="1" x14ac:dyDescent="0.35">
      <c r="A681" s="60"/>
    </row>
    <row r="682" spans="1:1" ht="15.75" customHeight="1" x14ac:dyDescent="0.35">
      <c r="A682" s="60"/>
    </row>
    <row r="683" spans="1:1" ht="15.75" customHeight="1" x14ac:dyDescent="0.35">
      <c r="A683" s="60"/>
    </row>
    <row r="684" spans="1:1" ht="15.75" customHeight="1" x14ac:dyDescent="0.35">
      <c r="A684" s="60"/>
    </row>
    <row r="685" spans="1:1" ht="15.75" customHeight="1" x14ac:dyDescent="0.35">
      <c r="A685" s="60"/>
    </row>
    <row r="686" spans="1:1" ht="15.75" customHeight="1" x14ac:dyDescent="0.35">
      <c r="A686" s="60"/>
    </row>
    <row r="687" spans="1:1" ht="15.75" customHeight="1" x14ac:dyDescent="0.35">
      <c r="A687" s="60"/>
    </row>
    <row r="688" spans="1:1" ht="15.75" customHeight="1" x14ac:dyDescent="0.35">
      <c r="A688" s="60"/>
    </row>
    <row r="689" spans="1:1" ht="15.75" customHeight="1" x14ac:dyDescent="0.35">
      <c r="A689" s="60"/>
    </row>
    <row r="690" spans="1:1" ht="15.75" customHeight="1" x14ac:dyDescent="0.35">
      <c r="A690" s="60"/>
    </row>
    <row r="691" spans="1:1" ht="15.75" customHeight="1" x14ac:dyDescent="0.35">
      <c r="A691" s="60"/>
    </row>
    <row r="692" spans="1:1" ht="15.75" customHeight="1" x14ac:dyDescent="0.35">
      <c r="A692" s="60"/>
    </row>
    <row r="693" spans="1:1" ht="15.75" customHeight="1" x14ac:dyDescent="0.35">
      <c r="A693" s="60"/>
    </row>
    <row r="694" spans="1:1" ht="15.75" customHeight="1" x14ac:dyDescent="0.35">
      <c r="A694" s="60"/>
    </row>
    <row r="695" spans="1:1" ht="15.75" customHeight="1" x14ac:dyDescent="0.35">
      <c r="A695" s="60"/>
    </row>
    <row r="696" spans="1:1" ht="15.75" customHeight="1" x14ac:dyDescent="0.35">
      <c r="A696" s="60"/>
    </row>
    <row r="697" spans="1:1" ht="15.75" customHeight="1" x14ac:dyDescent="0.35">
      <c r="A697" s="60"/>
    </row>
    <row r="698" spans="1:1" ht="15.75" customHeight="1" x14ac:dyDescent="0.35">
      <c r="A698" s="60"/>
    </row>
    <row r="699" spans="1:1" ht="15.75" customHeight="1" x14ac:dyDescent="0.35">
      <c r="A699" s="60"/>
    </row>
    <row r="700" spans="1:1" ht="15.75" customHeight="1" x14ac:dyDescent="0.35">
      <c r="A700" s="60"/>
    </row>
    <row r="701" spans="1:1" ht="15.75" customHeight="1" x14ac:dyDescent="0.35">
      <c r="A701" s="60"/>
    </row>
    <row r="702" spans="1:1" ht="15.75" customHeight="1" x14ac:dyDescent="0.35">
      <c r="A702" s="60"/>
    </row>
    <row r="703" spans="1:1" ht="15.75" customHeight="1" x14ac:dyDescent="0.35">
      <c r="A703" s="60"/>
    </row>
    <row r="704" spans="1:1" ht="15.75" customHeight="1" x14ac:dyDescent="0.35">
      <c r="A704" s="60"/>
    </row>
    <row r="705" spans="1:1" ht="15.75" customHeight="1" x14ac:dyDescent="0.35">
      <c r="A705" s="60"/>
    </row>
    <row r="706" spans="1:1" ht="15.75" customHeight="1" x14ac:dyDescent="0.35">
      <c r="A706" s="60"/>
    </row>
    <row r="707" spans="1:1" ht="15.75" customHeight="1" x14ac:dyDescent="0.35">
      <c r="A707" s="60"/>
    </row>
    <row r="708" spans="1:1" ht="15.75" customHeight="1" x14ac:dyDescent="0.35">
      <c r="A708" s="60"/>
    </row>
    <row r="709" spans="1:1" ht="15.75" customHeight="1" x14ac:dyDescent="0.35">
      <c r="A709" s="60"/>
    </row>
    <row r="710" spans="1:1" ht="15.75" customHeight="1" x14ac:dyDescent="0.35">
      <c r="A710" s="60"/>
    </row>
    <row r="711" spans="1:1" ht="15.75" customHeight="1" x14ac:dyDescent="0.35">
      <c r="A711" s="60"/>
    </row>
    <row r="712" spans="1:1" ht="15.75" customHeight="1" x14ac:dyDescent="0.35">
      <c r="A712" s="60"/>
    </row>
    <row r="713" spans="1:1" ht="15.75" customHeight="1" x14ac:dyDescent="0.35">
      <c r="A713" s="60"/>
    </row>
    <row r="714" spans="1:1" ht="15.75" customHeight="1" x14ac:dyDescent="0.35">
      <c r="A714" s="60"/>
    </row>
    <row r="715" spans="1:1" ht="15.75" customHeight="1" x14ac:dyDescent="0.35">
      <c r="A715" s="60"/>
    </row>
    <row r="716" spans="1:1" ht="15.75" customHeight="1" x14ac:dyDescent="0.35">
      <c r="A716" s="60"/>
    </row>
    <row r="717" spans="1:1" ht="15.75" customHeight="1" x14ac:dyDescent="0.35">
      <c r="A717" s="60"/>
    </row>
    <row r="718" spans="1:1" ht="15.75" customHeight="1" x14ac:dyDescent="0.35">
      <c r="A718" s="60"/>
    </row>
    <row r="719" spans="1:1" ht="15.75" customHeight="1" x14ac:dyDescent="0.35">
      <c r="A719" s="60"/>
    </row>
    <row r="720" spans="1:1" ht="15.75" customHeight="1" x14ac:dyDescent="0.35">
      <c r="A720" s="60"/>
    </row>
    <row r="721" spans="1:1" ht="15.75" customHeight="1" x14ac:dyDescent="0.35">
      <c r="A721" s="60"/>
    </row>
    <row r="722" spans="1:1" ht="15.75" customHeight="1" x14ac:dyDescent="0.35">
      <c r="A722" s="60"/>
    </row>
    <row r="723" spans="1:1" ht="15.75" customHeight="1" x14ac:dyDescent="0.35">
      <c r="A723" s="60"/>
    </row>
    <row r="724" spans="1:1" ht="15.75" customHeight="1" x14ac:dyDescent="0.35">
      <c r="A724" s="60"/>
    </row>
    <row r="725" spans="1:1" ht="15.75" customHeight="1" x14ac:dyDescent="0.35">
      <c r="A725" s="60"/>
    </row>
    <row r="726" spans="1:1" ht="15.75" customHeight="1" x14ac:dyDescent="0.35">
      <c r="A726" s="60"/>
    </row>
    <row r="727" spans="1:1" ht="15.75" customHeight="1" x14ac:dyDescent="0.35">
      <c r="A727" s="60"/>
    </row>
    <row r="728" spans="1:1" ht="15.75" customHeight="1" x14ac:dyDescent="0.35">
      <c r="A728" s="60"/>
    </row>
    <row r="729" spans="1:1" ht="15.75" customHeight="1" x14ac:dyDescent="0.35">
      <c r="A729" s="60"/>
    </row>
    <row r="730" spans="1:1" ht="15.75" customHeight="1" x14ac:dyDescent="0.35">
      <c r="A730" s="60"/>
    </row>
    <row r="731" spans="1:1" ht="15.75" customHeight="1" x14ac:dyDescent="0.35">
      <c r="A731" s="60"/>
    </row>
    <row r="732" spans="1:1" ht="15.75" customHeight="1" x14ac:dyDescent="0.35">
      <c r="A732" s="60"/>
    </row>
    <row r="733" spans="1:1" ht="15.75" customHeight="1" x14ac:dyDescent="0.35">
      <c r="A733" s="60"/>
    </row>
    <row r="734" spans="1:1" ht="15.75" customHeight="1" x14ac:dyDescent="0.35">
      <c r="A734" s="60"/>
    </row>
    <row r="735" spans="1:1" ht="15.75" customHeight="1" x14ac:dyDescent="0.35">
      <c r="A735" s="60"/>
    </row>
    <row r="736" spans="1:1" ht="15.75" customHeight="1" x14ac:dyDescent="0.35">
      <c r="A736" s="60"/>
    </row>
    <row r="737" spans="1:1" ht="15.75" customHeight="1" x14ac:dyDescent="0.35">
      <c r="A737" s="60"/>
    </row>
    <row r="738" spans="1:1" ht="15.75" customHeight="1" x14ac:dyDescent="0.35">
      <c r="A738" s="60"/>
    </row>
    <row r="739" spans="1:1" ht="15.75" customHeight="1" x14ac:dyDescent="0.35">
      <c r="A739" s="60"/>
    </row>
    <row r="740" spans="1:1" ht="15.75" customHeight="1" x14ac:dyDescent="0.35">
      <c r="A740" s="60"/>
    </row>
    <row r="741" spans="1:1" ht="15.75" customHeight="1" x14ac:dyDescent="0.35">
      <c r="A741" s="60"/>
    </row>
    <row r="742" spans="1:1" ht="15.75" customHeight="1" x14ac:dyDescent="0.35">
      <c r="A742" s="60"/>
    </row>
    <row r="743" spans="1:1" ht="15.75" customHeight="1" x14ac:dyDescent="0.35">
      <c r="A743" s="60"/>
    </row>
    <row r="744" spans="1:1" ht="15.75" customHeight="1" x14ac:dyDescent="0.35">
      <c r="A744" s="60"/>
    </row>
    <row r="745" spans="1:1" ht="15.75" customHeight="1" x14ac:dyDescent="0.35">
      <c r="A745" s="60"/>
    </row>
    <row r="746" spans="1:1" ht="15.75" customHeight="1" x14ac:dyDescent="0.35">
      <c r="A746" s="60"/>
    </row>
    <row r="747" spans="1:1" ht="15.75" customHeight="1" x14ac:dyDescent="0.35">
      <c r="A747" s="60"/>
    </row>
    <row r="748" spans="1:1" ht="15.75" customHeight="1" x14ac:dyDescent="0.35">
      <c r="A748" s="60"/>
    </row>
    <row r="749" spans="1:1" ht="15.75" customHeight="1" x14ac:dyDescent="0.35">
      <c r="A749" s="60"/>
    </row>
    <row r="750" spans="1:1" ht="15.75" customHeight="1" x14ac:dyDescent="0.35">
      <c r="A750" s="60"/>
    </row>
    <row r="751" spans="1:1" ht="15.75" customHeight="1" x14ac:dyDescent="0.35">
      <c r="A751" s="60"/>
    </row>
    <row r="752" spans="1:1" ht="15.75" customHeight="1" x14ac:dyDescent="0.35">
      <c r="A752" s="60"/>
    </row>
    <row r="753" spans="1:1" ht="15.75" customHeight="1" x14ac:dyDescent="0.35">
      <c r="A753" s="60"/>
    </row>
    <row r="754" spans="1:1" ht="15.75" customHeight="1" x14ac:dyDescent="0.35">
      <c r="A754" s="60"/>
    </row>
    <row r="755" spans="1:1" ht="15.75" customHeight="1" x14ac:dyDescent="0.35">
      <c r="A755" s="60"/>
    </row>
    <row r="756" spans="1:1" ht="15.75" customHeight="1" x14ac:dyDescent="0.35">
      <c r="A756" s="60"/>
    </row>
    <row r="757" spans="1:1" ht="15.75" customHeight="1" x14ac:dyDescent="0.35">
      <c r="A757" s="60"/>
    </row>
    <row r="758" spans="1:1" ht="15.75" customHeight="1" x14ac:dyDescent="0.35">
      <c r="A758" s="60"/>
    </row>
    <row r="759" spans="1:1" ht="15.75" customHeight="1" x14ac:dyDescent="0.35">
      <c r="A759" s="60"/>
    </row>
    <row r="760" spans="1:1" ht="15.75" customHeight="1" x14ac:dyDescent="0.35">
      <c r="A760" s="60"/>
    </row>
    <row r="761" spans="1:1" ht="15.75" customHeight="1" x14ac:dyDescent="0.35">
      <c r="A761" s="60"/>
    </row>
    <row r="762" spans="1:1" ht="15.75" customHeight="1" x14ac:dyDescent="0.35">
      <c r="A762" s="60"/>
    </row>
    <row r="763" spans="1:1" ht="15.75" customHeight="1" x14ac:dyDescent="0.35">
      <c r="A763" s="60"/>
    </row>
    <row r="764" spans="1:1" ht="15.75" customHeight="1" x14ac:dyDescent="0.35">
      <c r="A764" s="60"/>
    </row>
    <row r="765" spans="1:1" ht="15.75" customHeight="1" x14ac:dyDescent="0.35">
      <c r="A765" s="60"/>
    </row>
    <row r="766" spans="1:1" ht="15.75" customHeight="1" x14ac:dyDescent="0.35">
      <c r="A766" s="60"/>
    </row>
    <row r="767" spans="1:1" ht="15.75" customHeight="1" x14ac:dyDescent="0.35">
      <c r="A767" s="60"/>
    </row>
    <row r="768" spans="1:1" ht="15.75" customHeight="1" x14ac:dyDescent="0.35">
      <c r="A768" s="60"/>
    </row>
    <row r="769" spans="1:1" ht="15.75" customHeight="1" x14ac:dyDescent="0.35">
      <c r="A769" s="60"/>
    </row>
    <row r="770" spans="1:1" ht="15.75" customHeight="1" x14ac:dyDescent="0.35">
      <c r="A770" s="60"/>
    </row>
    <row r="771" spans="1:1" ht="15.75" customHeight="1" x14ac:dyDescent="0.35">
      <c r="A771" s="60"/>
    </row>
    <row r="772" spans="1:1" ht="15.75" customHeight="1" x14ac:dyDescent="0.35">
      <c r="A772" s="60"/>
    </row>
    <row r="773" spans="1:1" ht="15.75" customHeight="1" x14ac:dyDescent="0.35">
      <c r="A773" s="60"/>
    </row>
    <row r="774" spans="1:1" ht="15.75" customHeight="1" x14ac:dyDescent="0.35">
      <c r="A774" s="60"/>
    </row>
    <row r="775" spans="1:1" ht="15.75" customHeight="1" x14ac:dyDescent="0.35">
      <c r="A775" s="60"/>
    </row>
    <row r="776" spans="1:1" ht="15.75" customHeight="1" x14ac:dyDescent="0.35">
      <c r="A776" s="60"/>
    </row>
    <row r="777" spans="1:1" ht="15.75" customHeight="1" x14ac:dyDescent="0.35">
      <c r="A777" s="60"/>
    </row>
    <row r="778" spans="1:1" ht="15.75" customHeight="1" x14ac:dyDescent="0.35">
      <c r="A778" s="60"/>
    </row>
    <row r="779" spans="1:1" ht="15.75" customHeight="1" x14ac:dyDescent="0.35">
      <c r="A779" s="60"/>
    </row>
    <row r="780" spans="1:1" ht="15.75" customHeight="1" x14ac:dyDescent="0.35">
      <c r="A780" s="60"/>
    </row>
    <row r="781" spans="1:1" ht="15.75" customHeight="1" x14ac:dyDescent="0.35">
      <c r="A781" s="60"/>
    </row>
    <row r="782" spans="1:1" ht="15.75" customHeight="1" x14ac:dyDescent="0.35">
      <c r="A782" s="60"/>
    </row>
    <row r="783" spans="1:1" ht="15.75" customHeight="1" x14ac:dyDescent="0.35">
      <c r="A783" s="60"/>
    </row>
    <row r="784" spans="1:1" ht="15.75" customHeight="1" x14ac:dyDescent="0.35">
      <c r="A784" s="60"/>
    </row>
    <row r="785" spans="1:1" ht="15.75" customHeight="1" x14ac:dyDescent="0.35">
      <c r="A785" s="60"/>
    </row>
    <row r="786" spans="1:1" ht="15.75" customHeight="1" x14ac:dyDescent="0.35">
      <c r="A786" s="60"/>
    </row>
    <row r="787" spans="1:1" ht="15.75" customHeight="1" x14ac:dyDescent="0.35">
      <c r="A787" s="60"/>
    </row>
    <row r="788" spans="1:1" ht="15.75" customHeight="1" x14ac:dyDescent="0.35">
      <c r="A788" s="60"/>
    </row>
    <row r="789" spans="1:1" ht="15.75" customHeight="1" x14ac:dyDescent="0.35">
      <c r="A789" s="60"/>
    </row>
    <row r="790" spans="1:1" ht="15.75" customHeight="1" x14ac:dyDescent="0.35">
      <c r="A790" s="60"/>
    </row>
    <row r="791" spans="1:1" ht="15.75" customHeight="1" x14ac:dyDescent="0.35">
      <c r="A791" s="60"/>
    </row>
    <row r="792" spans="1:1" ht="15.75" customHeight="1" x14ac:dyDescent="0.35">
      <c r="A792" s="60"/>
    </row>
    <row r="793" spans="1:1" ht="15.75" customHeight="1" x14ac:dyDescent="0.35">
      <c r="A793" s="60"/>
    </row>
    <row r="794" spans="1:1" ht="15.75" customHeight="1" x14ac:dyDescent="0.35">
      <c r="A794" s="60"/>
    </row>
    <row r="795" spans="1:1" ht="15.75" customHeight="1" x14ac:dyDescent="0.35">
      <c r="A795" s="60"/>
    </row>
    <row r="796" spans="1:1" ht="15.75" customHeight="1" x14ac:dyDescent="0.35">
      <c r="A796" s="60"/>
    </row>
    <row r="797" spans="1:1" ht="15.75" customHeight="1" x14ac:dyDescent="0.35">
      <c r="A797" s="60"/>
    </row>
    <row r="798" spans="1:1" ht="15.75" customHeight="1" x14ac:dyDescent="0.35">
      <c r="A798" s="60"/>
    </row>
    <row r="799" spans="1:1" ht="15.75" customHeight="1" x14ac:dyDescent="0.35">
      <c r="A799" s="60"/>
    </row>
    <row r="800" spans="1:1" ht="15.75" customHeight="1" x14ac:dyDescent="0.35">
      <c r="A800" s="60"/>
    </row>
    <row r="801" spans="1:1" ht="15.75" customHeight="1" x14ac:dyDescent="0.35">
      <c r="A801" s="60"/>
    </row>
    <row r="802" spans="1:1" ht="15.75" customHeight="1" x14ac:dyDescent="0.35">
      <c r="A802" s="60"/>
    </row>
    <row r="803" spans="1:1" ht="15.75" customHeight="1" x14ac:dyDescent="0.35">
      <c r="A803" s="60"/>
    </row>
    <row r="804" spans="1:1" ht="15.75" customHeight="1" x14ac:dyDescent="0.35">
      <c r="A804" s="60"/>
    </row>
    <row r="805" spans="1:1" ht="15.75" customHeight="1" x14ac:dyDescent="0.35">
      <c r="A805" s="60"/>
    </row>
    <row r="806" spans="1:1" ht="15.75" customHeight="1" x14ac:dyDescent="0.35">
      <c r="A806" s="60"/>
    </row>
    <row r="807" spans="1:1" ht="15.75" customHeight="1" x14ac:dyDescent="0.35">
      <c r="A807" s="60"/>
    </row>
    <row r="808" spans="1:1" ht="15.75" customHeight="1" x14ac:dyDescent="0.35">
      <c r="A808" s="60"/>
    </row>
    <row r="809" spans="1:1" ht="15.75" customHeight="1" x14ac:dyDescent="0.35">
      <c r="A809" s="60"/>
    </row>
    <row r="810" spans="1:1" ht="15.75" customHeight="1" x14ac:dyDescent="0.35">
      <c r="A810" s="60"/>
    </row>
    <row r="811" spans="1:1" ht="15.75" customHeight="1" x14ac:dyDescent="0.35">
      <c r="A811" s="60"/>
    </row>
    <row r="812" spans="1:1" ht="15.75" customHeight="1" x14ac:dyDescent="0.35">
      <c r="A812" s="60"/>
    </row>
    <row r="813" spans="1:1" ht="15.75" customHeight="1" x14ac:dyDescent="0.35">
      <c r="A813" s="60"/>
    </row>
    <row r="814" spans="1:1" ht="15.75" customHeight="1" x14ac:dyDescent="0.35">
      <c r="A814" s="60"/>
    </row>
    <row r="815" spans="1:1" ht="15.75" customHeight="1" x14ac:dyDescent="0.35">
      <c r="A815" s="60"/>
    </row>
    <row r="816" spans="1:1" ht="15.75" customHeight="1" x14ac:dyDescent="0.35">
      <c r="A816" s="60"/>
    </row>
    <row r="817" spans="1:1" ht="15.75" customHeight="1" x14ac:dyDescent="0.35">
      <c r="A817" s="60"/>
    </row>
    <row r="818" spans="1:1" ht="15.75" customHeight="1" x14ac:dyDescent="0.35">
      <c r="A818" s="60"/>
    </row>
    <row r="819" spans="1:1" ht="15.75" customHeight="1" x14ac:dyDescent="0.35">
      <c r="A819" s="60"/>
    </row>
    <row r="820" spans="1:1" ht="15.75" customHeight="1" x14ac:dyDescent="0.35">
      <c r="A820" s="60"/>
    </row>
    <row r="821" spans="1:1" ht="15.75" customHeight="1" x14ac:dyDescent="0.35">
      <c r="A821" s="60"/>
    </row>
    <row r="822" spans="1:1" ht="15.75" customHeight="1" x14ac:dyDescent="0.35">
      <c r="A822" s="60"/>
    </row>
    <row r="823" spans="1:1" ht="15.75" customHeight="1" x14ac:dyDescent="0.35">
      <c r="A823" s="60"/>
    </row>
    <row r="824" spans="1:1" ht="15.75" customHeight="1" x14ac:dyDescent="0.35">
      <c r="A824" s="60"/>
    </row>
    <row r="825" spans="1:1" ht="15.75" customHeight="1" x14ac:dyDescent="0.35">
      <c r="A825" s="60"/>
    </row>
    <row r="826" spans="1:1" ht="15.75" customHeight="1" x14ac:dyDescent="0.35">
      <c r="A826" s="60"/>
    </row>
    <row r="827" spans="1:1" ht="15.75" customHeight="1" x14ac:dyDescent="0.35">
      <c r="A827" s="60"/>
    </row>
    <row r="828" spans="1:1" ht="15.75" customHeight="1" x14ac:dyDescent="0.35">
      <c r="A828" s="60"/>
    </row>
    <row r="829" spans="1:1" ht="15.75" customHeight="1" x14ac:dyDescent="0.35">
      <c r="A829" s="60"/>
    </row>
    <row r="830" spans="1:1" ht="15.75" customHeight="1" x14ac:dyDescent="0.35">
      <c r="A830" s="60"/>
    </row>
    <row r="831" spans="1:1" ht="15.75" customHeight="1" x14ac:dyDescent="0.35">
      <c r="A831" s="60"/>
    </row>
    <row r="832" spans="1:1" ht="15.75" customHeight="1" x14ac:dyDescent="0.35">
      <c r="A832" s="60"/>
    </row>
    <row r="833" spans="1:1" ht="15.75" customHeight="1" x14ac:dyDescent="0.35">
      <c r="A833" s="60"/>
    </row>
    <row r="834" spans="1:1" ht="15.75" customHeight="1" x14ac:dyDescent="0.35">
      <c r="A834" s="60"/>
    </row>
    <row r="835" spans="1:1" ht="15.75" customHeight="1" x14ac:dyDescent="0.35">
      <c r="A835" s="60"/>
    </row>
    <row r="836" spans="1:1" ht="15.75" customHeight="1" x14ac:dyDescent="0.35">
      <c r="A836" s="60"/>
    </row>
    <row r="837" spans="1:1" ht="15.75" customHeight="1" x14ac:dyDescent="0.35">
      <c r="A837" s="60"/>
    </row>
    <row r="838" spans="1:1" ht="15.75" customHeight="1" x14ac:dyDescent="0.35">
      <c r="A838" s="60"/>
    </row>
    <row r="839" spans="1:1" ht="15.75" customHeight="1" x14ac:dyDescent="0.35">
      <c r="A839" s="60"/>
    </row>
    <row r="840" spans="1:1" ht="15.75" customHeight="1" x14ac:dyDescent="0.35">
      <c r="A840" s="60"/>
    </row>
    <row r="841" spans="1:1" ht="15.75" customHeight="1" x14ac:dyDescent="0.35">
      <c r="A841" s="60"/>
    </row>
    <row r="842" spans="1:1" ht="15.75" customHeight="1" x14ac:dyDescent="0.35">
      <c r="A842" s="60"/>
    </row>
    <row r="843" spans="1:1" ht="15.75" customHeight="1" x14ac:dyDescent="0.35">
      <c r="A843" s="60"/>
    </row>
    <row r="844" spans="1:1" ht="15.75" customHeight="1" x14ac:dyDescent="0.35">
      <c r="A844" s="60"/>
    </row>
    <row r="845" spans="1:1" ht="15.75" customHeight="1" x14ac:dyDescent="0.35">
      <c r="A845" s="60"/>
    </row>
    <row r="846" spans="1:1" ht="15.75" customHeight="1" x14ac:dyDescent="0.35">
      <c r="A846" s="60"/>
    </row>
    <row r="847" spans="1:1" ht="15.75" customHeight="1" x14ac:dyDescent="0.35">
      <c r="A847" s="60"/>
    </row>
    <row r="848" spans="1:1" ht="15.75" customHeight="1" x14ac:dyDescent="0.35">
      <c r="A848" s="60"/>
    </row>
    <row r="849" spans="1:1" ht="15.75" customHeight="1" x14ac:dyDescent="0.35">
      <c r="A849" s="60"/>
    </row>
    <row r="850" spans="1:1" ht="15.75" customHeight="1" x14ac:dyDescent="0.35">
      <c r="A850" s="60"/>
    </row>
    <row r="851" spans="1:1" ht="15.75" customHeight="1" x14ac:dyDescent="0.35">
      <c r="A851" s="60"/>
    </row>
    <row r="852" spans="1:1" ht="15.75" customHeight="1" x14ac:dyDescent="0.35">
      <c r="A852" s="60"/>
    </row>
    <row r="853" spans="1:1" ht="15.75" customHeight="1" x14ac:dyDescent="0.35">
      <c r="A853" s="60"/>
    </row>
    <row r="854" spans="1:1" ht="15.75" customHeight="1" x14ac:dyDescent="0.35">
      <c r="A854" s="60"/>
    </row>
    <row r="855" spans="1:1" ht="15.75" customHeight="1" x14ac:dyDescent="0.35">
      <c r="A855" s="60"/>
    </row>
    <row r="856" spans="1:1" ht="15.75" customHeight="1" x14ac:dyDescent="0.35">
      <c r="A856" s="60"/>
    </row>
    <row r="857" spans="1:1" ht="15.75" customHeight="1" x14ac:dyDescent="0.35">
      <c r="A857" s="60"/>
    </row>
    <row r="858" spans="1:1" ht="15.75" customHeight="1" x14ac:dyDescent="0.35">
      <c r="A858" s="60"/>
    </row>
    <row r="859" spans="1:1" ht="15.75" customHeight="1" x14ac:dyDescent="0.35">
      <c r="A859" s="60"/>
    </row>
    <row r="860" spans="1:1" ht="15.75" customHeight="1" x14ac:dyDescent="0.35">
      <c r="A860" s="60"/>
    </row>
    <row r="861" spans="1:1" ht="15.75" customHeight="1" x14ac:dyDescent="0.35">
      <c r="A861" s="60"/>
    </row>
    <row r="862" spans="1:1" ht="15.75" customHeight="1" x14ac:dyDescent="0.35">
      <c r="A862" s="60"/>
    </row>
    <row r="863" spans="1:1" ht="15.75" customHeight="1" x14ac:dyDescent="0.35">
      <c r="A863" s="60"/>
    </row>
    <row r="864" spans="1:1" ht="15.75" customHeight="1" x14ac:dyDescent="0.35">
      <c r="A864" s="60"/>
    </row>
    <row r="865" spans="1:1" ht="15.75" customHeight="1" x14ac:dyDescent="0.35">
      <c r="A865" s="60"/>
    </row>
    <row r="866" spans="1:1" ht="15.75" customHeight="1" x14ac:dyDescent="0.35">
      <c r="A866" s="60"/>
    </row>
    <row r="867" spans="1:1" ht="15.75" customHeight="1" x14ac:dyDescent="0.35">
      <c r="A867" s="60"/>
    </row>
    <row r="868" spans="1:1" ht="15.75" customHeight="1" x14ac:dyDescent="0.35">
      <c r="A868" s="60"/>
    </row>
    <row r="869" spans="1:1" ht="15.75" customHeight="1" x14ac:dyDescent="0.35">
      <c r="A869" s="60"/>
    </row>
    <row r="870" spans="1:1" ht="15.75" customHeight="1" x14ac:dyDescent="0.35">
      <c r="A870" s="60"/>
    </row>
    <row r="871" spans="1:1" ht="15.75" customHeight="1" x14ac:dyDescent="0.35">
      <c r="A871" s="60"/>
    </row>
    <row r="872" spans="1:1" ht="15.75" customHeight="1" x14ac:dyDescent="0.35">
      <c r="A872" s="60"/>
    </row>
    <row r="873" spans="1:1" ht="15.75" customHeight="1" x14ac:dyDescent="0.35">
      <c r="A873" s="60"/>
    </row>
    <row r="874" spans="1:1" ht="15.75" customHeight="1" x14ac:dyDescent="0.35">
      <c r="A874" s="60"/>
    </row>
    <row r="875" spans="1:1" ht="15.75" customHeight="1" x14ac:dyDescent="0.35">
      <c r="A875" s="60"/>
    </row>
    <row r="876" spans="1:1" ht="15.75" customHeight="1" x14ac:dyDescent="0.35">
      <c r="A876" s="60"/>
    </row>
    <row r="877" spans="1:1" ht="15.75" customHeight="1" x14ac:dyDescent="0.35">
      <c r="A877" s="60"/>
    </row>
    <row r="878" spans="1:1" ht="15.75" customHeight="1" x14ac:dyDescent="0.35">
      <c r="A878" s="60"/>
    </row>
    <row r="879" spans="1:1" ht="15.75" customHeight="1" x14ac:dyDescent="0.35">
      <c r="A879" s="60"/>
    </row>
    <row r="880" spans="1:1" ht="15.75" customHeight="1" x14ac:dyDescent="0.35">
      <c r="A880" s="60"/>
    </row>
    <row r="881" spans="1:1" ht="15.75" customHeight="1" x14ac:dyDescent="0.35">
      <c r="A881" s="60"/>
    </row>
    <row r="882" spans="1:1" ht="15.75" customHeight="1" x14ac:dyDescent="0.35">
      <c r="A882" s="60"/>
    </row>
    <row r="883" spans="1:1" ht="15.75" customHeight="1" x14ac:dyDescent="0.35">
      <c r="A883" s="60"/>
    </row>
    <row r="884" spans="1:1" ht="15.75" customHeight="1" x14ac:dyDescent="0.35">
      <c r="A884" s="60"/>
    </row>
    <row r="885" spans="1:1" ht="15.75" customHeight="1" x14ac:dyDescent="0.35">
      <c r="A885" s="60"/>
    </row>
    <row r="886" spans="1:1" ht="15.75" customHeight="1" x14ac:dyDescent="0.35">
      <c r="A886" s="60"/>
    </row>
    <row r="887" spans="1:1" ht="15.75" customHeight="1" x14ac:dyDescent="0.35">
      <c r="A887" s="60"/>
    </row>
    <row r="888" spans="1:1" ht="15.75" customHeight="1" x14ac:dyDescent="0.35">
      <c r="A888" s="60"/>
    </row>
    <row r="889" spans="1:1" ht="15.75" customHeight="1" x14ac:dyDescent="0.35">
      <c r="A889" s="60"/>
    </row>
    <row r="890" spans="1:1" ht="15.75" customHeight="1" x14ac:dyDescent="0.35">
      <c r="A890" s="60"/>
    </row>
    <row r="891" spans="1:1" ht="15.75" customHeight="1" x14ac:dyDescent="0.35">
      <c r="A891" s="60"/>
    </row>
    <row r="892" spans="1:1" ht="15.75" customHeight="1" x14ac:dyDescent="0.35">
      <c r="A892" s="60"/>
    </row>
    <row r="893" spans="1:1" ht="15.75" customHeight="1" x14ac:dyDescent="0.35">
      <c r="A893" s="60"/>
    </row>
    <row r="894" spans="1:1" ht="15.75" customHeight="1" x14ac:dyDescent="0.35">
      <c r="A894" s="60"/>
    </row>
    <row r="895" spans="1:1" ht="15.75" customHeight="1" x14ac:dyDescent="0.35">
      <c r="A895" s="60"/>
    </row>
    <row r="896" spans="1:1" ht="15.75" customHeight="1" x14ac:dyDescent="0.35">
      <c r="A896" s="60"/>
    </row>
    <row r="897" spans="1:1" ht="15.75" customHeight="1" x14ac:dyDescent="0.35">
      <c r="A897" s="60"/>
    </row>
    <row r="898" spans="1:1" ht="15.75" customHeight="1" x14ac:dyDescent="0.35">
      <c r="A898" s="60"/>
    </row>
    <row r="899" spans="1:1" ht="15.75" customHeight="1" x14ac:dyDescent="0.35">
      <c r="A899" s="60"/>
    </row>
    <row r="900" spans="1:1" ht="15.75" customHeight="1" x14ac:dyDescent="0.35">
      <c r="A900" s="60"/>
    </row>
    <row r="901" spans="1:1" ht="15.75" customHeight="1" x14ac:dyDescent="0.35">
      <c r="A901" s="60"/>
    </row>
    <row r="902" spans="1:1" ht="15.75" customHeight="1" x14ac:dyDescent="0.35">
      <c r="A902" s="60"/>
    </row>
    <row r="903" spans="1:1" ht="15.75" customHeight="1" x14ac:dyDescent="0.35">
      <c r="A903" s="60"/>
    </row>
    <row r="904" spans="1:1" ht="15.75" customHeight="1" x14ac:dyDescent="0.35">
      <c r="A904" s="60"/>
    </row>
    <row r="905" spans="1:1" ht="15.75" customHeight="1" x14ac:dyDescent="0.35">
      <c r="A905" s="60"/>
    </row>
    <row r="906" spans="1:1" ht="15.75" customHeight="1" x14ac:dyDescent="0.35">
      <c r="A906" s="60"/>
    </row>
    <row r="907" spans="1:1" ht="15.75" customHeight="1" x14ac:dyDescent="0.35">
      <c r="A907" s="60"/>
    </row>
    <row r="908" spans="1:1" ht="15.75" customHeight="1" x14ac:dyDescent="0.35">
      <c r="A908" s="60"/>
    </row>
    <row r="909" spans="1:1" ht="15.75" customHeight="1" x14ac:dyDescent="0.35">
      <c r="A909" s="60"/>
    </row>
    <row r="910" spans="1:1" ht="15.75" customHeight="1" x14ac:dyDescent="0.35">
      <c r="A910" s="60"/>
    </row>
    <row r="911" spans="1:1" ht="15.75" customHeight="1" x14ac:dyDescent="0.35">
      <c r="A911" s="60"/>
    </row>
    <row r="912" spans="1:1" ht="15.75" customHeight="1" x14ac:dyDescent="0.35">
      <c r="A912" s="60"/>
    </row>
    <row r="913" spans="1:1" ht="15.75" customHeight="1" x14ac:dyDescent="0.35">
      <c r="A913" s="60"/>
    </row>
    <row r="914" spans="1:1" ht="15.75" customHeight="1" x14ac:dyDescent="0.35">
      <c r="A914" s="60"/>
    </row>
    <row r="915" spans="1:1" ht="15.75" customHeight="1" x14ac:dyDescent="0.35">
      <c r="A915" s="60"/>
    </row>
    <row r="916" spans="1:1" ht="15.75" customHeight="1" x14ac:dyDescent="0.35">
      <c r="A916" s="60"/>
    </row>
    <row r="917" spans="1:1" ht="15.75" customHeight="1" x14ac:dyDescent="0.35">
      <c r="A917" s="60"/>
    </row>
    <row r="918" spans="1:1" ht="15.75" customHeight="1" x14ac:dyDescent="0.35">
      <c r="A918" s="60"/>
    </row>
    <row r="919" spans="1:1" ht="15.75" customHeight="1" x14ac:dyDescent="0.35">
      <c r="A919" s="60"/>
    </row>
    <row r="920" spans="1:1" ht="15.75" customHeight="1" x14ac:dyDescent="0.35">
      <c r="A920" s="60"/>
    </row>
    <row r="921" spans="1:1" ht="15.75" customHeight="1" x14ac:dyDescent="0.35">
      <c r="A921" s="60"/>
    </row>
    <row r="922" spans="1:1" ht="15.75" customHeight="1" x14ac:dyDescent="0.35">
      <c r="A922" s="60"/>
    </row>
    <row r="923" spans="1:1" ht="15.75" customHeight="1" x14ac:dyDescent="0.35">
      <c r="A923" s="60"/>
    </row>
    <row r="924" spans="1:1" ht="15.75" customHeight="1" x14ac:dyDescent="0.35">
      <c r="A924" s="60"/>
    </row>
    <row r="925" spans="1:1" ht="15.75" customHeight="1" x14ac:dyDescent="0.35">
      <c r="A925" s="60"/>
    </row>
    <row r="926" spans="1:1" ht="15.75" customHeight="1" x14ac:dyDescent="0.35">
      <c r="A926" s="60"/>
    </row>
    <row r="927" spans="1:1" ht="15.75" customHeight="1" x14ac:dyDescent="0.35">
      <c r="A927" s="60"/>
    </row>
    <row r="928" spans="1:1" ht="15.75" customHeight="1" x14ac:dyDescent="0.35">
      <c r="A928" s="60"/>
    </row>
    <row r="929" spans="1:1" ht="15.75" customHeight="1" x14ac:dyDescent="0.35">
      <c r="A929" s="60"/>
    </row>
    <row r="930" spans="1:1" ht="15.75" customHeight="1" x14ac:dyDescent="0.35">
      <c r="A930" s="60"/>
    </row>
    <row r="931" spans="1:1" ht="15.75" customHeight="1" x14ac:dyDescent="0.35">
      <c r="A931" s="60"/>
    </row>
    <row r="932" spans="1:1" ht="15.75" customHeight="1" x14ac:dyDescent="0.35">
      <c r="A932" s="60"/>
    </row>
    <row r="933" spans="1:1" ht="15.75" customHeight="1" x14ac:dyDescent="0.35">
      <c r="A933" s="60"/>
    </row>
    <row r="934" spans="1:1" ht="15.75" customHeight="1" x14ac:dyDescent="0.35">
      <c r="A934" s="60"/>
    </row>
    <row r="935" spans="1:1" ht="15.75" customHeight="1" x14ac:dyDescent="0.35">
      <c r="A935" s="60"/>
    </row>
    <row r="936" spans="1:1" ht="15.75" customHeight="1" x14ac:dyDescent="0.35">
      <c r="A936" s="60"/>
    </row>
    <row r="937" spans="1:1" ht="15.75" customHeight="1" x14ac:dyDescent="0.35">
      <c r="A937" s="60"/>
    </row>
    <row r="938" spans="1:1" ht="15.75" customHeight="1" x14ac:dyDescent="0.35">
      <c r="A938" s="60"/>
    </row>
    <row r="939" spans="1:1" ht="15.75" customHeight="1" x14ac:dyDescent="0.35">
      <c r="A939" s="60"/>
    </row>
    <row r="940" spans="1:1" ht="15.75" customHeight="1" x14ac:dyDescent="0.35">
      <c r="A940" s="60"/>
    </row>
    <row r="941" spans="1:1" ht="15.75" customHeight="1" x14ac:dyDescent="0.35">
      <c r="A941" s="60"/>
    </row>
    <row r="942" spans="1:1" ht="15.75" customHeight="1" x14ac:dyDescent="0.35">
      <c r="A942" s="60"/>
    </row>
    <row r="943" spans="1:1" ht="15.75" customHeight="1" x14ac:dyDescent="0.35">
      <c r="A943" s="60"/>
    </row>
    <row r="944" spans="1:1" ht="15.75" customHeight="1" x14ac:dyDescent="0.35">
      <c r="A944" s="60"/>
    </row>
    <row r="945" spans="1:1" ht="15.75" customHeight="1" x14ac:dyDescent="0.35">
      <c r="A945" s="60"/>
    </row>
    <row r="946" spans="1:1" ht="15.75" customHeight="1" x14ac:dyDescent="0.35">
      <c r="A946" s="60"/>
    </row>
    <row r="947" spans="1:1" ht="15.75" customHeight="1" x14ac:dyDescent="0.35">
      <c r="A947" s="60"/>
    </row>
    <row r="948" spans="1:1" ht="15.75" customHeight="1" x14ac:dyDescent="0.35">
      <c r="A948" s="60"/>
    </row>
    <row r="949" spans="1:1" ht="15.75" customHeight="1" x14ac:dyDescent="0.35">
      <c r="A949" s="60"/>
    </row>
    <row r="950" spans="1:1" ht="15.75" customHeight="1" x14ac:dyDescent="0.35">
      <c r="A950" s="60"/>
    </row>
    <row r="951" spans="1:1" ht="15.75" customHeight="1" x14ac:dyDescent="0.35">
      <c r="A951" s="60"/>
    </row>
    <row r="952" spans="1:1" ht="15.75" customHeight="1" x14ac:dyDescent="0.35">
      <c r="A952" s="60"/>
    </row>
    <row r="953" spans="1:1" ht="15.75" customHeight="1" x14ac:dyDescent="0.35">
      <c r="A953" s="60"/>
    </row>
    <row r="954" spans="1:1" ht="15.75" customHeight="1" x14ac:dyDescent="0.35">
      <c r="A954" s="60"/>
    </row>
    <row r="955" spans="1:1" ht="15.75" customHeight="1" x14ac:dyDescent="0.35">
      <c r="A955" s="60"/>
    </row>
    <row r="956" spans="1:1" ht="15.75" customHeight="1" x14ac:dyDescent="0.35">
      <c r="A956" s="60"/>
    </row>
    <row r="957" spans="1:1" ht="15.75" customHeight="1" x14ac:dyDescent="0.35">
      <c r="A957" s="60"/>
    </row>
    <row r="958" spans="1:1" ht="15.75" customHeight="1" x14ac:dyDescent="0.35">
      <c r="A958" s="60"/>
    </row>
    <row r="959" spans="1:1" ht="15.75" customHeight="1" x14ac:dyDescent="0.35">
      <c r="A959" s="60"/>
    </row>
    <row r="960" spans="1:1" ht="15.75" customHeight="1" x14ac:dyDescent="0.35">
      <c r="A960" s="60"/>
    </row>
    <row r="961" spans="1:1" ht="15.75" customHeight="1" x14ac:dyDescent="0.35">
      <c r="A961" s="60"/>
    </row>
    <row r="962" spans="1:1" ht="15.75" customHeight="1" x14ac:dyDescent="0.35">
      <c r="A962" s="60"/>
    </row>
    <row r="963" spans="1:1" ht="15.75" customHeight="1" x14ac:dyDescent="0.35">
      <c r="A963" s="60"/>
    </row>
    <row r="964" spans="1:1" ht="15.75" customHeight="1" x14ac:dyDescent="0.35">
      <c r="A964" s="60"/>
    </row>
    <row r="965" spans="1:1" ht="15.75" customHeight="1" x14ac:dyDescent="0.35">
      <c r="A965" s="60"/>
    </row>
    <row r="966" spans="1:1" ht="15.75" customHeight="1" x14ac:dyDescent="0.35">
      <c r="A966" s="60"/>
    </row>
    <row r="967" spans="1:1" ht="15.75" customHeight="1" x14ac:dyDescent="0.35">
      <c r="A967" s="60"/>
    </row>
    <row r="968" spans="1:1" ht="15.75" customHeight="1" x14ac:dyDescent="0.35">
      <c r="A968" s="60"/>
    </row>
    <row r="969" spans="1:1" ht="15.75" customHeight="1" x14ac:dyDescent="0.35">
      <c r="A969" s="60"/>
    </row>
    <row r="970" spans="1:1" ht="15.75" customHeight="1" x14ac:dyDescent="0.35">
      <c r="A970" s="60"/>
    </row>
    <row r="971" spans="1:1" ht="15.75" customHeight="1" x14ac:dyDescent="0.35">
      <c r="A971" s="60"/>
    </row>
    <row r="972" spans="1:1" ht="15.75" customHeight="1" x14ac:dyDescent="0.35">
      <c r="A972" s="60"/>
    </row>
    <row r="973" spans="1:1" ht="15.75" customHeight="1" x14ac:dyDescent="0.35">
      <c r="A973" s="60"/>
    </row>
    <row r="974" spans="1:1" ht="15.75" customHeight="1" x14ac:dyDescent="0.35">
      <c r="A974" s="60"/>
    </row>
    <row r="975" spans="1:1" ht="15.75" customHeight="1" x14ac:dyDescent="0.35">
      <c r="A975" s="60"/>
    </row>
    <row r="976" spans="1:1" ht="15.75" customHeight="1" x14ac:dyDescent="0.35">
      <c r="A976" s="60"/>
    </row>
    <row r="977" spans="1:1" ht="15.75" customHeight="1" x14ac:dyDescent="0.35">
      <c r="A977" s="60"/>
    </row>
    <row r="978" spans="1:1" ht="15.75" customHeight="1" x14ac:dyDescent="0.35">
      <c r="A978" s="60"/>
    </row>
    <row r="979" spans="1:1" ht="15.75" customHeight="1" x14ac:dyDescent="0.35">
      <c r="A979" s="60"/>
    </row>
    <row r="980" spans="1:1" ht="15.75" customHeight="1" x14ac:dyDescent="0.35">
      <c r="A980" s="60"/>
    </row>
    <row r="981" spans="1:1" ht="15.75" customHeight="1" x14ac:dyDescent="0.35">
      <c r="A981" s="60"/>
    </row>
    <row r="982" spans="1:1" ht="15.75" customHeight="1" x14ac:dyDescent="0.35">
      <c r="A982" s="60"/>
    </row>
    <row r="983" spans="1:1" ht="15.75" customHeight="1" x14ac:dyDescent="0.35">
      <c r="A983" s="60"/>
    </row>
    <row r="984" spans="1:1" ht="15.75" customHeight="1" x14ac:dyDescent="0.35">
      <c r="A984" s="60"/>
    </row>
    <row r="985" spans="1:1" ht="15.75" customHeight="1" x14ac:dyDescent="0.35">
      <c r="A985" s="60"/>
    </row>
    <row r="986" spans="1:1" ht="15.75" customHeight="1" x14ac:dyDescent="0.35">
      <c r="A986" s="60"/>
    </row>
    <row r="987" spans="1:1" ht="15.75" customHeight="1" x14ac:dyDescent="0.35">
      <c r="A987" s="60"/>
    </row>
    <row r="988" spans="1:1" ht="15.75" customHeight="1" x14ac:dyDescent="0.35">
      <c r="A988" s="60"/>
    </row>
    <row r="989" spans="1:1" ht="15.75" customHeight="1" x14ac:dyDescent="0.35">
      <c r="A989" s="60"/>
    </row>
    <row r="990" spans="1:1" ht="15.75" customHeight="1" x14ac:dyDescent="0.35">
      <c r="A990" s="60"/>
    </row>
    <row r="991" spans="1:1" ht="15.75" customHeight="1" x14ac:dyDescent="0.35">
      <c r="A991" s="60"/>
    </row>
    <row r="992" spans="1:1" ht="15.75" customHeight="1" x14ac:dyDescent="0.35">
      <c r="A992" s="60"/>
    </row>
    <row r="993" spans="1:1" ht="15.75" customHeight="1" x14ac:dyDescent="0.35">
      <c r="A993" s="60"/>
    </row>
    <row r="994" spans="1:1" ht="15.75" customHeight="1" x14ac:dyDescent="0.35">
      <c r="A994" s="60"/>
    </row>
    <row r="995" spans="1:1" ht="15.75" customHeight="1" x14ac:dyDescent="0.35">
      <c r="A995" s="60"/>
    </row>
    <row r="996" spans="1:1" ht="15.75" customHeight="1" x14ac:dyDescent="0.35">
      <c r="A996" s="60"/>
    </row>
    <row r="997" spans="1:1" ht="15.75" customHeight="1" x14ac:dyDescent="0.35">
      <c r="A997" s="60"/>
    </row>
    <row r="998" spans="1:1" ht="15.75" customHeight="1" x14ac:dyDescent="0.35">
      <c r="A998" s="60"/>
    </row>
    <row r="999" spans="1:1" ht="15.75" customHeight="1" x14ac:dyDescent="0.35">
      <c r="A999" s="60"/>
    </row>
    <row r="1000" spans="1:1" ht="15.75" customHeight="1" x14ac:dyDescent="0.35">
      <c r="A1000" s="6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Z1000"/>
  <sheetViews>
    <sheetView workbookViewId="0"/>
  </sheetViews>
  <sheetFormatPr defaultColWidth="14.3984375" defaultRowHeight="15.75" customHeight="1" x14ac:dyDescent="0.35"/>
  <sheetData>
    <row r="1" spans="1:26" ht="15.75" customHeight="1" x14ac:dyDescent="0.4">
      <c r="A1" s="61" t="s">
        <v>166</v>
      </c>
      <c r="B1" s="61" t="s">
        <v>167</v>
      </c>
      <c r="C1" s="61" t="s">
        <v>168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</row>
    <row r="2" spans="1:26" ht="15.75" customHeight="1" x14ac:dyDescent="0.35">
      <c r="A2" s="30">
        <v>12</v>
      </c>
      <c r="B2" s="63">
        <v>3.5</v>
      </c>
      <c r="C2" s="63">
        <v>42.3</v>
      </c>
      <c r="E2">
        <f t="shared" ref="E2:E4" si="0">A2*B2</f>
        <v>42</v>
      </c>
    </row>
    <row r="3" spans="1:26" ht="15.75" customHeight="1" x14ac:dyDescent="0.35">
      <c r="A3" s="30">
        <v>20</v>
      </c>
      <c r="B3" s="63">
        <v>4.42</v>
      </c>
      <c r="C3" s="63">
        <v>88.5</v>
      </c>
      <c r="E3">
        <f t="shared" si="0"/>
        <v>88.4</v>
      </c>
    </row>
    <row r="4" spans="1:26" ht="15.75" customHeight="1" x14ac:dyDescent="0.35">
      <c r="A4" s="30">
        <v>30</v>
      </c>
      <c r="B4" s="63">
        <v>4.42</v>
      </c>
      <c r="C4" s="63">
        <v>132.6</v>
      </c>
      <c r="E4">
        <f t="shared" si="0"/>
        <v>132.6</v>
      </c>
    </row>
    <row r="5" spans="1:26" ht="15.75" customHeight="1" x14ac:dyDescent="0.35">
      <c r="A5" s="31"/>
    </row>
    <row r="6" spans="1:26" ht="15.75" customHeight="1" x14ac:dyDescent="0.35">
      <c r="A6" s="31"/>
    </row>
    <row r="7" spans="1:26" ht="15.75" customHeight="1" x14ac:dyDescent="0.4">
      <c r="A7" s="64" t="s">
        <v>32</v>
      </c>
      <c r="B7" s="64" t="s">
        <v>169</v>
      </c>
      <c r="C7" s="64" t="s">
        <v>170</v>
      </c>
      <c r="D7" s="64" t="s">
        <v>171</v>
      </c>
      <c r="E7" s="64" t="s">
        <v>172</v>
      </c>
    </row>
    <row r="8" spans="1:26" ht="15.75" customHeight="1" x14ac:dyDescent="0.35">
      <c r="A8" s="30">
        <v>1</v>
      </c>
      <c r="B8" s="31">
        <f t="shared" ref="B8:B19" si="1">A8*$B$2</f>
        <v>3.5</v>
      </c>
      <c r="C8" s="31">
        <f t="shared" ref="C8:C27" si="2">A8*$B$3</f>
        <v>4.42</v>
      </c>
      <c r="D8" s="31">
        <f t="shared" ref="D8:D37" si="3">A8*$B$4</f>
        <v>4.42</v>
      </c>
    </row>
    <row r="9" spans="1:26" ht="15.75" customHeight="1" x14ac:dyDescent="0.35">
      <c r="A9" s="30">
        <v>2</v>
      </c>
      <c r="B9" s="31">
        <f t="shared" si="1"/>
        <v>7</v>
      </c>
      <c r="C9" s="31">
        <f t="shared" si="2"/>
        <v>8.84</v>
      </c>
      <c r="D9" s="31">
        <f t="shared" si="3"/>
        <v>8.84</v>
      </c>
    </row>
    <row r="10" spans="1:26" ht="15.75" customHeight="1" x14ac:dyDescent="0.35">
      <c r="A10" s="30">
        <v>3</v>
      </c>
      <c r="B10" s="31">
        <f t="shared" si="1"/>
        <v>10.5</v>
      </c>
      <c r="C10" s="31">
        <f t="shared" si="2"/>
        <v>13.26</v>
      </c>
      <c r="D10" s="31">
        <f t="shared" si="3"/>
        <v>13.26</v>
      </c>
    </row>
    <row r="11" spans="1:26" ht="15.75" customHeight="1" x14ac:dyDescent="0.35">
      <c r="A11" s="30">
        <v>4</v>
      </c>
      <c r="B11" s="31">
        <f t="shared" si="1"/>
        <v>14</v>
      </c>
      <c r="C11" s="31">
        <f t="shared" si="2"/>
        <v>17.68</v>
      </c>
      <c r="D11" s="31">
        <f t="shared" si="3"/>
        <v>17.68</v>
      </c>
    </row>
    <row r="12" spans="1:26" ht="15.75" customHeight="1" x14ac:dyDescent="0.35">
      <c r="A12" s="30">
        <v>5</v>
      </c>
      <c r="B12" s="31">
        <f t="shared" si="1"/>
        <v>17.5</v>
      </c>
      <c r="C12" s="31">
        <f t="shared" si="2"/>
        <v>22.1</v>
      </c>
      <c r="D12" s="31">
        <f t="shared" si="3"/>
        <v>22.1</v>
      </c>
    </row>
    <row r="13" spans="1:26" ht="15.75" customHeight="1" x14ac:dyDescent="0.35">
      <c r="A13" s="30">
        <v>6</v>
      </c>
      <c r="B13" s="31">
        <f t="shared" si="1"/>
        <v>21</v>
      </c>
      <c r="C13" s="31">
        <f t="shared" si="2"/>
        <v>26.52</v>
      </c>
      <c r="D13" s="31">
        <f t="shared" si="3"/>
        <v>26.52</v>
      </c>
    </row>
    <row r="14" spans="1:26" ht="15.75" customHeight="1" x14ac:dyDescent="0.35">
      <c r="A14" s="30">
        <v>7</v>
      </c>
      <c r="B14" s="31">
        <f t="shared" si="1"/>
        <v>24.5</v>
      </c>
      <c r="C14" s="31">
        <f t="shared" si="2"/>
        <v>30.939999999999998</v>
      </c>
      <c r="D14" s="31">
        <f t="shared" si="3"/>
        <v>30.939999999999998</v>
      </c>
    </row>
    <row r="15" spans="1:26" ht="15.75" customHeight="1" x14ac:dyDescent="0.35">
      <c r="A15" s="30">
        <v>8</v>
      </c>
      <c r="B15" s="31">
        <f t="shared" si="1"/>
        <v>28</v>
      </c>
      <c r="C15" s="31">
        <f t="shared" si="2"/>
        <v>35.36</v>
      </c>
      <c r="D15" s="31">
        <f t="shared" si="3"/>
        <v>35.36</v>
      </c>
    </row>
    <row r="16" spans="1:26" ht="15.75" customHeight="1" x14ac:dyDescent="0.35">
      <c r="A16" s="30">
        <v>9</v>
      </c>
      <c r="B16" s="31">
        <f t="shared" si="1"/>
        <v>31.5</v>
      </c>
      <c r="C16" s="31">
        <f t="shared" si="2"/>
        <v>39.78</v>
      </c>
      <c r="D16" s="31">
        <f t="shared" si="3"/>
        <v>39.78</v>
      </c>
    </row>
    <row r="17" spans="1:4" ht="15.75" customHeight="1" x14ac:dyDescent="0.35">
      <c r="A17" s="30">
        <v>10</v>
      </c>
      <c r="B17" s="31">
        <f t="shared" si="1"/>
        <v>35</v>
      </c>
      <c r="C17" s="31">
        <f t="shared" si="2"/>
        <v>44.2</v>
      </c>
      <c r="D17" s="31">
        <f t="shared" si="3"/>
        <v>44.2</v>
      </c>
    </row>
    <row r="18" spans="1:4" ht="15.75" customHeight="1" x14ac:dyDescent="0.35">
      <c r="A18" s="30">
        <v>11</v>
      </c>
      <c r="B18" s="31">
        <f t="shared" si="1"/>
        <v>38.5</v>
      </c>
      <c r="C18" s="31">
        <f t="shared" si="2"/>
        <v>48.62</v>
      </c>
      <c r="D18" s="31">
        <f t="shared" si="3"/>
        <v>48.62</v>
      </c>
    </row>
    <row r="19" spans="1:4" ht="15.75" customHeight="1" x14ac:dyDescent="0.35">
      <c r="A19" s="30">
        <v>12</v>
      </c>
      <c r="B19" s="31">
        <f t="shared" si="1"/>
        <v>42</v>
      </c>
      <c r="C19" s="31">
        <f t="shared" si="2"/>
        <v>53.04</v>
      </c>
      <c r="D19" s="31">
        <f t="shared" si="3"/>
        <v>53.04</v>
      </c>
    </row>
    <row r="20" spans="1:4" ht="15.75" customHeight="1" x14ac:dyDescent="0.35">
      <c r="A20" s="30">
        <v>13</v>
      </c>
      <c r="B20" s="65"/>
      <c r="C20" s="31">
        <f t="shared" si="2"/>
        <v>57.46</v>
      </c>
      <c r="D20" s="31">
        <f t="shared" si="3"/>
        <v>57.46</v>
      </c>
    </row>
    <row r="21" spans="1:4" ht="15.75" customHeight="1" x14ac:dyDescent="0.35">
      <c r="A21" s="30">
        <v>14</v>
      </c>
      <c r="B21" s="65"/>
      <c r="C21" s="31">
        <f t="shared" si="2"/>
        <v>61.879999999999995</v>
      </c>
      <c r="D21" s="31">
        <f t="shared" si="3"/>
        <v>61.879999999999995</v>
      </c>
    </row>
    <row r="22" spans="1:4" ht="15.75" customHeight="1" x14ac:dyDescent="0.35">
      <c r="A22" s="30">
        <v>15</v>
      </c>
      <c r="B22" s="65"/>
      <c r="C22" s="31">
        <f t="shared" si="2"/>
        <v>66.3</v>
      </c>
      <c r="D22" s="31">
        <f t="shared" si="3"/>
        <v>66.3</v>
      </c>
    </row>
    <row r="23" spans="1:4" ht="15.75" customHeight="1" x14ac:dyDescent="0.35">
      <c r="A23" s="30">
        <v>16</v>
      </c>
      <c r="B23" s="65"/>
      <c r="C23" s="31">
        <f t="shared" si="2"/>
        <v>70.72</v>
      </c>
      <c r="D23" s="31">
        <f t="shared" si="3"/>
        <v>70.72</v>
      </c>
    </row>
    <row r="24" spans="1:4" ht="15.75" customHeight="1" x14ac:dyDescent="0.35">
      <c r="A24" s="30">
        <v>17</v>
      </c>
      <c r="B24" s="65"/>
      <c r="C24" s="31">
        <f t="shared" si="2"/>
        <v>75.14</v>
      </c>
      <c r="D24" s="31">
        <f t="shared" si="3"/>
        <v>75.14</v>
      </c>
    </row>
    <row r="25" spans="1:4" ht="15.75" customHeight="1" x14ac:dyDescent="0.35">
      <c r="A25" s="30">
        <v>18</v>
      </c>
      <c r="B25" s="65"/>
      <c r="C25" s="31">
        <f t="shared" si="2"/>
        <v>79.56</v>
      </c>
      <c r="D25" s="31">
        <f t="shared" si="3"/>
        <v>79.56</v>
      </c>
    </row>
    <row r="26" spans="1:4" ht="15.75" customHeight="1" x14ac:dyDescent="0.35">
      <c r="A26" s="30">
        <v>19</v>
      </c>
      <c r="B26" s="65"/>
      <c r="C26" s="31">
        <f t="shared" si="2"/>
        <v>83.98</v>
      </c>
      <c r="D26" s="31">
        <f t="shared" si="3"/>
        <v>83.98</v>
      </c>
    </row>
    <row r="27" spans="1:4" ht="15.75" customHeight="1" x14ac:dyDescent="0.35">
      <c r="A27" s="30">
        <v>20</v>
      </c>
      <c r="B27" s="65"/>
      <c r="C27" s="31">
        <f t="shared" si="2"/>
        <v>88.4</v>
      </c>
      <c r="D27" s="31">
        <f t="shared" si="3"/>
        <v>88.4</v>
      </c>
    </row>
    <row r="28" spans="1:4" ht="15.75" customHeight="1" x14ac:dyDescent="0.35">
      <c r="A28" s="30">
        <v>21</v>
      </c>
      <c r="B28" s="65"/>
      <c r="C28" s="65"/>
      <c r="D28" s="31">
        <f t="shared" si="3"/>
        <v>92.82</v>
      </c>
    </row>
    <row r="29" spans="1:4" ht="15.75" customHeight="1" x14ac:dyDescent="0.35">
      <c r="A29" s="30">
        <v>22</v>
      </c>
      <c r="B29" s="65"/>
      <c r="C29" s="65"/>
      <c r="D29" s="31">
        <f t="shared" si="3"/>
        <v>97.24</v>
      </c>
    </row>
    <row r="30" spans="1:4" ht="15.75" customHeight="1" x14ac:dyDescent="0.35">
      <c r="A30" s="30">
        <v>23</v>
      </c>
      <c r="B30" s="65"/>
      <c r="C30" s="65"/>
      <c r="D30" s="31">
        <f t="shared" si="3"/>
        <v>101.66</v>
      </c>
    </row>
    <row r="31" spans="1:4" ht="15.75" customHeight="1" x14ac:dyDescent="0.35">
      <c r="A31" s="30">
        <v>24</v>
      </c>
      <c r="B31" s="65"/>
      <c r="C31" s="65"/>
      <c r="D31" s="31">
        <f t="shared" si="3"/>
        <v>106.08</v>
      </c>
    </row>
    <row r="32" spans="1:4" ht="15.75" customHeight="1" x14ac:dyDescent="0.35">
      <c r="A32" s="30">
        <v>25</v>
      </c>
      <c r="B32" s="65"/>
      <c r="C32" s="65"/>
      <c r="D32" s="31">
        <f t="shared" si="3"/>
        <v>110.5</v>
      </c>
    </row>
    <row r="33" spans="1:4" ht="15.75" customHeight="1" x14ac:dyDescent="0.35">
      <c r="A33" s="30">
        <v>26</v>
      </c>
      <c r="B33" s="65"/>
      <c r="C33" s="65"/>
      <c r="D33" s="31">
        <f t="shared" si="3"/>
        <v>114.92</v>
      </c>
    </row>
    <row r="34" spans="1:4" ht="15.75" customHeight="1" x14ac:dyDescent="0.35">
      <c r="A34" s="30">
        <v>27</v>
      </c>
      <c r="B34" s="65"/>
      <c r="C34" s="65"/>
      <c r="D34" s="31">
        <f t="shared" si="3"/>
        <v>119.34</v>
      </c>
    </row>
    <row r="35" spans="1:4" ht="15.75" customHeight="1" x14ac:dyDescent="0.35">
      <c r="A35" s="30">
        <v>28</v>
      </c>
      <c r="B35" s="65"/>
      <c r="C35" s="65"/>
      <c r="D35" s="31">
        <f t="shared" si="3"/>
        <v>123.75999999999999</v>
      </c>
    </row>
    <row r="36" spans="1:4" ht="15.75" customHeight="1" x14ac:dyDescent="0.35">
      <c r="A36" s="30">
        <v>29</v>
      </c>
      <c r="B36" s="65"/>
      <c r="C36" s="65"/>
      <c r="D36" s="31">
        <f t="shared" si="3"/>
        <v>128.18</v>
      </c>
    </row>
    <row r="37" spans="1:4" ht="12.75" x14ac:dyDescent="0.35">
      <c r="A37" s="30">
        <v>30</v>
      </c>
      <c r="B37" s="65"/>
      <c r="C37" s="65"/>
      <c r="D37" s="31">
        <f t="shared" si="3"/>
        <v>132.6</v>
      </c>
    </row>
    <row r="38" spans="1:4" ht="12.75" x14ac:dyDescent="0.35">
      <c r="A38" s="31"/>
    </row>
    <row r="39" spans="1:4" ht="12.75" x14ac:dyDescent="0.35">
      <c r="A39" s="31"/>
    </row>
    <row r="40" spans="1:4" ht="12.75" x14ac:dyDescent="0.35">
      <c r="A40" s="66" t="s">
        <v>173</v>
      </c>
    </row>
    <row r="41" spans="1:4" ht="12.75" x14ac:dyDescent="0.35">
      <c r="A41" s="31"/>
    </row>
    <row r="42" spans="1:4" ht="12.75" x14ac:dyDescent="0.35">
      <c r="A42" s="31"/>
    </row>
    <row r="43" spans="1:4" ht="12.75" x14ac:dyDescent="0.35">
      <c r="A43" s="31"/>
    </row>
    <row r="44" spans="1:4" ht="12.75" x14ac:dyDescent="0.35">
      <c r="A44" s="31"/>
    </row>
    <row r="45" spans="1:4" ht="12.75" x14ac:dyDescent="0.35">
      <c r="A45" s="31"/>
    </row>
    <row r="46" spans="1:4" ht="12.75" x14ac:dyDescent="0.35">
      <c r="A46" s="31"/>
    </row>
    <row r="47" spans="1:4" ht="12.75" x14ac:dyDescent="0.35">
      <c r="A47" s="31"/>
    </row>
    <row r="48" spans="1:4" ht="12.75" x14ac:dyDescent="0.35">
      <c r="A48" s="31"/>
    </row>
    <row r="49" spans="1:1" ht="12.75" x14ac:dyDescent="0.35">
      <c r="A49" s="31"/>
    </row>
    <row r="50" spans="1:1" ht="12.75" x14ac:dyDescent="0.35">
      <c r="A50" s="31"/>
    </row>
    <row r="51" spans="1:1" ht="12.75" x14ac:dyDescent="0.35">
      <c r="A51" s="31"/>
    </row>
    <row r="52" spans="1:1" ht="12.75" x14ac:dyDescent="0.35">
      <c r="A52" s="31"/>
    </row>
    <row r="53" spans="1:1" ht="12.75" x14ac:dyDescent="0.35">
      <c r="A53" s="31"/>
    </row>
    <row r="54" spans="1:1" ht="12.75" x14ac:dyDescent="0.35">
      <c r="A54" s="31"/>
    </row>
    <row r="55" spans="1:1" ht="12.75" x14ac:dyDescent="0.35">
      <c r="A55" s="31"/>
    </row>
    <row r="56" spans="1:1" ht="12.75" x14ac:dyDescent="0.35">
      <c r="A56" s="31"/>
    </row>
    <row r="57" spans="1:1" ht="12.75" x14ac:dyDescent="0.35">
      <c r="A57" s="31"/>
    </row>
    <row r="58" spans="1:1" ht="12.75" x14ac:dyDescent="0.35">
      <c r="A58" s="31"/>
    </row>
    <row r="59" spans="1:1" ht="12.75" x14ac:dyDescent="0.35">
      <c r="A59" s="31"/>
    </row>
    <row r="60" spans="1:1" ht="12.75" x14ac:dyDescent="0.35">
      <c r="A60" s="31"/>
    </row>
    <row r="61" spans="1:1" ht="12.75" x14ac:dyDescent="0.35">
      <c r="A61" s="31"/>
    </row>
    <row r="62" spans="1:1" ht="12.75" x14ac:dyDescent="0.35">
      <c r="A62" s="31"/>
    </row>
    <row r="63" spans="1:1" ht="12.75" x14ac:dyDescent="0.35">
      <c r="A63" s="31"/>
    </row>
    <row r="64" spans="1:1" ht="12.75" x14ac:dyDescent="0.35">
      <c r="A64" s="31"/>
    </row>
    <row r="65" spans="1:1" ht="12.75" x14ac:dyDescent="0.35">
      <c r="A65" s="31"/>
    </row>
    <row r="66" spans="1:1" ht="12.75" x14ac:dyDescent="0.35">
      <c r="A66" s="31"/>
    </row>
    <row r="67" spans="1:1" ht="12.75" x14ac:dyDescent="0.35">
      <c r="A67" s="31"/>
    </row>
    <row r="68" spans="1:1" ht="12.75" x14ac:dyDescent="0.35">
      <c r="A68" s="31"/>
    </row>
    <row r="69" spans="1:1" ht="12.75" x14ac:dyDescent="0.35">
      <c r="A69" s="31"/>
    </row>
    <row r="70" spans="1:1" ht="12.75" x14ac:dyDescent="0.35">
      <c r="A70" s="31"/>
    </row>
    <row r="71" spans="1:1" ht="12.75" x14ac:dyDescent="0.35">
      <c r="A71" s="31"/>
    </row>
    <row r="72" spans="1:1" ht="12.75" x14ac:dyDescent="0.35">
      <c r="A72" s="31"/>
    </row>
    <row r="73" spans="1:1" ht="12.75" x14ac:dyDescent="0.35">
      <c r="A73" s="31"/>
    </row>
    <row r="74" spans="1:1" ht="12.75" x14ac:dyDescent="0.35">
      <c r="A74" s="31"/>
    </row>
    <row r="75" spans="1:1" ht="12.75" x14ac:dyDescent="0.35">
      <c r="A75" s="31"/>
    </row>
    <row r="76" spans="1:1" ht="12.75" x14ac:dyDescent="0.35">
      <c r="A76" s="31"/>
    </row>
    <row r="77" spans="1:1" ht="12.75" x14ac:dyDescent="0.35">
      <c r="A77" s="31"/>
    </row>
    <row r="78" spans="1:1" ht="12.75" x14ac:dyDescent="0.35">
      <c r="A78" s="31"/>
    </row>
    <row r="79" spans="1:1" ht="12.75" x14ac:dyDescent="0.35">
      <c r="A79" s="31"/>
    </row>
    <row r="80" spans="1:1" ht="12.75" x14ac:dyDescent="0.35">
      <c r="A80" s="31"/>
    </row>
    <row r="81" spans="1:1" ht="12.75" x14ac:dyDescent="0.35">
      <c r="A81" s="31"/>
    </row>
    <row r="82" spans="1:1" ht="12.75" x14ac:dyDescent="0.35">
      <c r="A82" s="31"/>
    </row>
    <row r="83" spans="1:1" ht="12.75" x14ac:dyDescent="0.35">
      <c r="A83" s="31"/>
    </row>
    <row r="84" spans="1:1" ht="12.75" x14ac:dyDescent="0.35">
      <c r="A84" s="31"/>
    </row>
    <row r="85" spans="1:1" ht="12.75" x14ac:dyDescent="0.35">
      <c r="A85" s="31"/>
    </row>
    <row r="86" spans="1:1" ht="12.75" x14ac:dyDescent="0.35">
      <c r="A86" s="31"/>
    </row>
    <row r="87" spans="1:1" ht="12.75" x14ac:dyDescent="0.35">
      <c r="A87" s="31"/>
    </row>
    <row r="88" spans="1:1" ht="12.75" x14ac:dyDescent="0.35">
      <c r="A88" s="31"/>
    </row>
    <row r="89" spans="1:1" ht="12.75" x14ac:dyDescent="0.35">
      <c r="A89" s="31"/>
    </row>
    <row r="90" spans="1:1" ht="12.75" x14ac:dyDescent="0.35">
      <c r="A90" s="31"/>
    </row>
    <row r="91" spans="1:1" ht="12.75" x14ac:dyDescent="0.35">
      <c r="A91" s="31"/>
    </row>
    <row r="92" spans="1:1" ht="12.75" x14ac:dyDescent="0.35">
      <c r="A92" s="31"/>
    </row>
    <row r="93" spans="1:1" ht="12.75" x14ac:dyDescent="0.35">
      <c r="A93" s="31"/>
    </row>
    <row r="94" spans="1:1" ht="12.75" x14ac:dyDescent="0.35">
      <c r="A94" s="31"/>
    </row>
    <row r="95" spans="1:1" ht="12.75" x14ac:dyDescent="0.35">
      <c r="A95" s="31"/>
    </row>
    <row r="96" spans="1:1" ht="12.75" x14ac:dyDescent="0.35">
      <c r="A96" s="31"/>
    </row>
    <row r="97" spans="1:1" ht="12.75" x14ac:dyDescent="0.35">
      <c r="A97" s="31"/>
    </row>
    <row r="98" spans="1:1" ht="12.75" x14ac:dyDescent="0.35">
      <c r="A98" s="31"/>
    </row>
    <row r="99" spans="1:1" ht="12.75" x14ac:dyDescent="0.35">
      <c r="A99" s="31"/>
    </row>
    <row r="100" spans="1:1" ht="12.75" x14ac:dyDescent="0.35">
      <c r="A100" s="31"/>
    </row>
    <row r="101" spans="1:1" ht="12.75" x14ac:dyDescent="0.35">
      <c r="A101" s="31"/>
    </row>
    <row r="102" spans="1:1" ht="12.75" x14ac:dyDescent="0.35">
      <c r="A102" s="31"/>
    </row>
    <row r="103" spans="1:1" ht="12.75" x14ac:dyDescent="0.35">
      <c r="A103" s="31"/>
    </row>
    <row r="104" spans="1:1" ht="12.75" x14ac:dyDescent="0.35">
      <c r="A104" s="31"/>
    </row>
    <row r="105" spans="1:1" ht="12.75" x14ac:dyDescent="0.35">
      <c r="A105" s="31"/>
    </row>
    <row r="106" spans="1:1" ht="12.75" x14ac:dyDescent="0.35">
      <c r="A106" s="31"/>
    </row>
    <row r="107" spans="1:1" ht="12.75" x14ac:dyDescent="0.35">
      <c r="A107" s="31"/>
    </row>
    <row r="108" spans="1:1" ht="12.75" x14ac:dyDescent="0.35">
      <c r="A108" s="31"/>
    </row>
    <row r="109" spans="1:1" ht="12.75" x14ac:dyDescent="0.35">
      <c r="A109" s="31"/>
    </row>
    <row r="110" spans="1:1" ht="12.75" x14ac:dyDescent="0.35">
      <c r="A110" s="31"/>
    </row>
    <row r="111" spans="1:1" ht="12.75" x14ac:dyDescent="0.35">
      <c r="A111" s="31"/>
    </row>
    <row r="112" spans="1:1" ht="12.75" x14ac:dyDescent="0.35">
      <c r="A112" s="31"/>
    </row>
    <row r="113" spans="1:1" ht="12.75" x14ac:dyDescent="0.35">
      <c r="A113" s="31"/>
    </row>
    <row r="114" spans="1:1" ht="12.75" x14ac:dyDescent="0.35">
      <c r="A114" s="31"/>
    </row>
    <row r="115" spans="1:1" ht="12.75" x14ac:dyDescent="0.35">
      <c r="A115" s="31"/>
    </row>
    <row r="116" spans="1:1" ht="12.75" x14ac:dyDescent="0.35">
      <c r="A116" s="31"/>
    </row>
    <row r="117" spans="1:1" ht="12.75" x14ac:dyDescent="0.35">
      <c r="A117" s="31"/>
    </row>
    <row r="118" spans="1:1" ht="12.75" x14ac:dyDescent="0.35">
      <c r="A118" s="31"/>
    </row>
    <row r="119" spans="1:1" ht="12.75" x14ac:dyDescent="0.35">
      <c r="A119" s="31"/>
    </row>
    <row r="120" spans="1:1" ht="12.75" x14ac:dyDescent="0.35">
      <c r="A120" s="31"/>
    </row>
    <row r="121" spans="1:1" ht="12.75" x14ac:dyDescent="0.35">
      <c r="A121" s="31"/>
    </row>
    <row r="122" spans="1:1" ht="12.75" x14ac:dyDescent="0.35">
      <c r="A122" s="31"/>
    </row>
    <row r="123" spans="1:1" ht="12.75" x14ac:dyDescent="0.35">
      <c r="A123" s="31"/>
    </row>
    <row r="124" spans="1:1" ht="12.75" x14ac:dyDescent="0.35">
      <c r="A124" s="31"/>
    </row>
    <row r="125" spans="1:1" ht="12.75" x14ac:dyDescent="0.35">
      <c r="A125" s="31"/>
    </row>
    <row r="126" spans="1:1" ht="12.75" x14ac:dyDescent="0.35">
      <c r="A126" s="31"/>
    </row>
    <row r="127" spans="1:1" ht="12.75" x14ac:dyDescent="0.35">
      <c r="A127" s="31"/>
    </row>
    <row r="128" spans="1:1" ht="12.75" x14ac:dyDescent="0.35">
      <c r="A128" s="31"/>
    </row>
    <row r="129" spans="1:1" ht="12.75" x14ac:dyDescent="0.35">
      <c r="A129" s="31"/>
    </row>
    <row r="130" spans="1:1" ht="12.75" x14ac:dyDescent="0.35">
      <c r="A130" s="31"/>
    </row>
    <row r="131" spans="1:1" ht="12.75" x14ac:dyDescent="0.35">
      <c r="A131" s="31"/>
    </row>
    <row r="132" spans="1:1" ht="12.75" x14ac:dyDescent="0.35">
      <c r="A132" s="31"/>
    </row>
    <row r="133" spans="1:1" ht="12.75" x14ac:dyDescent="0.35">
      <c r="A133" s="31"/>
    </row>
    <row r="134" spans="1:1" ht="12.75" x14ac:dyDescent="0.35">
      <c r="A134" s="31"/>
    </row>
    <row r="135" spans="1:1" ht="12.75" x14ac:dyDescent="0.35">
      <c r="A135" s="31"/>
    </row>
    <row r="136" spans="1:1" ht="12.75" x14ac:dyDescent="0.35">
      <c r="A136" s="31"/>
    </row>
    <row r="137" spans="1:1" ht="12.75" x14ac:dyDescent="0.35">
      <c r="A137" s="31"/>
    </row>
    <row r="138" spans="1:1" ht="12.75" x14ac:dyDescent="0.35">
      <c r="A138" s="31"/>
    </row>
    <row r="139" spans="1:1" ht="12.75" x14ac:dyDescent="0.35">
      <c r="A139" s="31"/>
    </row>
    <row r="140" spans="1:1" ht="12.75" x14ac:dyDescent="0.35">
      <c r="A140" s="31"/>
    </row>
    <row r="141" spans="1:1" ht="12.75" x14ac:dyDescent="0.35">
      <c r="A141" s="31"/>
    </row>
    <row r="142" spans="1:1" ht="12.75" x14ac:dyDescent="0.35">
      <c r="A142" s="31"/>
    </row>
    <row r="143" spans="1:1" ht="12.75" x14ac:dyDescent="0.35">
      <c r="A143" s="31"/>
    </row>
    <row r="144" spans="1:1" ht="12.75" x14ac:dyDescent="0.35">
      <c r="A144" s="31"/>
    </row>
    <row r="145" spans="1:1" ht="12.75" x14ac:dyDescent="0.35">
      <c r="A145" s="31"/>
    </row>
    <row r="146" spans="1:1" ht="12.75" x14ac:dyDescent="0.35">
      <c r="A146" s="31"/>
    </row>
    <row r="147" spans="1:1" ht="12.75" x14ac:dyDescent="0.35">
      <c r="A147" s="31"/>
    </row>
    <row r="148" spans="1:1" ht="12.75" x14ac:dyDescent="0.35">
      <c r="A148" s="31"/>
    </row>
    <row r="149" spans="1:1" ht="12.75" x14ac:dyDescent="0.35">
      <c r="A149" s="31"/>
    </row>
    <row r="150" spans="1:1" ht="12.75" x14ac:dyDescent="0.35">
      <c r="A150" s="31"/>
    </row>
    <row r="151" spans="1:1" ht="12.75" x14ac:dyDescent="0.35">
      <c r="A151" s="31"/>
    </row>
    <row r="152" spans="1:1" ht="12.75" x14ac:dyDescent="0.35">
      <c r="A152" s="31"/>
    </row>
    <row r="153" spans="1:1" ht="12.75" x14ac:dyDescent="0.35">
      <c r="A153" s="31"/>
    </row>
    <row r="154" spans="1:1" ht="12.75" x14ac:dyDescent="0.35">
      <c r="A154" s="31"/>
    </row>
    <row r="155" spans="1:1" ht="12.75" x14ac:dyDescent="0.35">
      <c r="A155" s="31"/>
    </row>
    <row r="156" spans="1:1" ht="12.75" x14ac:dyDescent="0.35">
      <c r="A156" s="31"/>
    </row>
    <row r="157" spans="1:1" ht="12.75" x14ac:dyDescent="0.35">
      <c r="A157" s="31"/>
    </row>
    <row r="158" spans="1:1" ht="12.75" x14ac:dyDescent="0.35">
      <c r="A158" s="31"/>
    </row>
    <row r="159" spans="1:1" ht="12.75" x14ac:dyDescent="0.35">
      <c r="A159" s="31"/>
    </row>
    <row r="160" spans="1:1" ht="12.75" x14ac:dyDescent="0.35">
      <c r="A160" s="31"/>
    </row>
    <row r="161" spans="1:1" ht="12.75" x14ac:dyDescent="0.35">
      <c r="A161" s="31"/>
    </row>
    <row r="162" spans="1:1" ht="12.75" x14ac:dyDescent="0.35">
      <c r="A162" s="31"/>
    </row>
    <row r="163" spans="1:1" ht="12.75" x14ac:dyDescent="0.35">
      <c r="A163" s="31"/>
    </row>
    <row r="164" spans="1:1" ht="12.75" x14ac:dyDescent="0.35">
      <c r="A164" s="31"/>
    </row>
    <row r="165" spans="1:1" ht="12.75" x14ac:dyDescent="0.35">
      <c r="A165" s="31"/>
    </row>
    <row r="166" spans="1:1" ht="12.75" x14ac:dyDescent="0.35">
      <c r="A166" s="31"/>
    </row>
    <row r="167" spans="1:1" ht="12.75" x14ac:dyDescent="0.35">
      <c r="A167" s="31"/>
    </row>
    <row r="168" spans="1:1" ht="12.75" x14ac:dyDescent="0.35">
      <c r="A168" s="31"/>
    </row>
    <row r="169" spans="1:1" ht="12.75" x14ac:dyDescent="0.35">
      <c r="A169" s="31"/>
    </row>
    <row r="170" spans="1:1" ht="12.75" x14ac:dyDescent="0.35">
      <c r="A170" s="31"/>
    </row>
    <row r="171" spans="1:1" ht="12.75" x14ac:dyDescent="0.35">
      <c r="A171" s="31"/>
    </row>
    <row r="172" spans="1:1" ht="12.75" x14ac:dyDescent="0.35">
      <c r="A172" s="31"/>
    </row>
    <row r="173" spans="1:1" ht="12.75" x14ac:dyDescent="0.35">
      <c r="A173" s="31"/>
    </row>
    <row r="174" spans="1:1" ht="12.75" x14ac:dyDescent="0.35">
      <c r="A174" s="31"/>
    </row>
    <row r="175" spans="1:1" ht="12.75" x14ac:dyDescent="0.35">
      <c r="A175" s="31"/>
    </row>
    <row r="176" spans="1:1" ht="12.75" x14ac:dyDescent="0.35">
      <c r="A176" s="31"/>
    </row>
    <row r="177" spans="1:1" ht="12.75" x14ac:dyDescent="0.35">
      <c r="A177" s="31"/>
    </row>
    <row r="178" spans="1:1" ht="12.75" x14ac:dyDescent="0.35">
      <c r="A178" s="31"/>
    </row>
    <row r="179" spans="1:1" ht="12.75" x14ac:dyDescent="0.35">
      <c r="A179" s="31"/>
    </row>
    <row r="180" spans="1:1" ht="12.75" x14ac:dyDescent="0.35">
      <c r="A180" s="31"/>
    </row>
    <row r="181" spans="1:1" ht="12.75" x14ac:dyDescent="0.35">
      <c r="A181" s="31"/>
    </row>
    <row r="182" spans="1:1" ht="12.75" x14ac:dyDescent="0.35">
      <c r="A182" s="31"/>
    </row>
    <row r="183" spans="1:1" ht="12.75" x14ac:dyDescent="0.35">
      <c r="A183" s="31"/>
    </row>
    <row r="184" spans="1:1" ht="12.75" x14ac:dyDescent="0.35">
      <c r="A184" s="31"/>
    </row>
    <row r="185" spans="1:1" ht="12.75" x14ac:dyDescent="0.35">
      <c r="A185" s="31"/>
    </row>
    <row r="186" spans="1:1" ht="12.75" x14ac:dyDescent="0.35">
      <c r="A186" s="31"/>
    </row>
    <row r="187" spans="1:1" ht="12.75" x14ac:dyDescent="0.35">
      <c r="A187" s="31"/>
    </row>
    <row r="188" spans="1:1" ht="12.75" x14ac:dyDescent="0.35">
      <c r="A188" s="31"/>
    </row>
    <row r="189" spans="1:1" ht="12.75" x14ac:dyDescent="0.35">
      <c r="A189" s="31"/>
    </row>
    <row r="190" spans="1:1" ht="12.75" x14ac:dyDescent="0.35">
      <c r="A190" s="31"/>
    </row>
    <row r="191" spans="1:1" ht="12.75" x14ac:dyDescent="0.35">
      <c r="A191" s="31"/>
    </row>
    <row r="192" spans="1:1" ht="12.75" x14ac:dyDescent="0.35">
      <c r="A192" s="31"/>
    </row>
    <row r="193" spans="1:1" ht="12.75" x14ac:dyDescent="0.35">
      <c r="A193" s="31"/>
    </row>
    <row r="194" spans="1:1" ht="12.75" x14ac:dyDescent="0.35">
      <c r="A194" s="31"/>
    </row>
    <row r="195" spans="1:1" ht="12.75" x14ac:dyDescent="0.35">
      <c r="A195" s="31"/>
    </row>
    <row r="196" spans="1:1" ht="12.75" x14ac:dyDescent="0.35">
      <c r="A196" s="31"/>
    </row>
    <row r="197" spans="1:1" ht="12.75" x14ac:dyDescent="0.35">
      <c r="A197" s="31"/>
    </row>
    <row r="198" spans="1:1" ht="12.75" x14ac:dyDescent="0.35">
      <c r="A198" s="31"/>
    </row>
    <row r="199" spans="1:1" ht="12.75" x14ac:dyDescent="0.35">
      <c r="A199" s="31"/>
    </row>
    <row r="200" spans="1:1" ht="12.75" x14ac:dyDescent="0.35">
      <c r="A200" s="31"/>
    </row>
    <row r="201" spans="1:1" ht="12.75" x14ac:dyDescent="0.35">
      <c r="A201" s="31"/>
    </row>
    <row r="202" spans="1:1" ht="12.75" x14ac:dyDescent="0.35">
      <c r="A202" s="31"/>
    </row>
    <row r="203" spans="1:1" ht="12.75" x14ac:dyDescent="0.35">
      <c r="A203" s="31"/>
    </row>
    <row r="204" spans="1:1" ht="12.75" x14ac:dyDescent="0.35">
      <c r="A204" s="31"/>
    </row>
    <row r="205" spans="1:1" ht="12.75" x14ac:dyDescent="0.35">
      <c r="A205" s="31"/>
    </row>
    <row r="206" spans="1:1" ht="12.75" x14ac:dyDescent="0.35">
      <c r="A206" s="31"/>
    </row>
    <row r="207" spans="1:1" ht="12.75" x14ac:dyDescent="0.35">
      <c r="A207" s="31"/>
    </row>
    <row r="208" spans="1:1" ht="12.75" x14ac:dyDescent="0.35">
      <c r="A208" s="31"/>
    </row>
    <row r="209" spans="1:1" ht="12.75" x14ac:dyDescent="0.35">
      <c r="A209" s="31"/>
    </row>
    <row r="210" spans="1:1" ht="12.75" x14ac:dyDescent="0.35">
      <c r="A210" s="31"/>
    </row>
    <row r="211" spans="1:1" ht="12.75" x14ac:dyDescent="0.35">
      <c r="A211" s="31"/>
    </row>
    <row r="212" spans="1:1" ht="12.75" x14ac:dyDescent="0.35">
      <c r="A212" s="31"/>
    </row>
    <row r="213" spans="1:1" ht="12.75" x14ac:dyDescent="0.35">
      <c r="A213" s="31"/>
    </row>
    <row r="214" spans="1:1" ht="12.75" x14ac:dyDescent="0.35">
      <c r="A214" s="31"/>
    </row>
    <row r="215" spans="1:1" ht="12.75" x14ac:dyDescent="0.35">
      <c r="A215" s="31"/>
    </row>
    <row r="216" spans="1:1" ht="12.75" x14ac:dyDescent="0.35">
      <c r="A216" s="31"/>
    </row>
    <row r="217" spans="1:1" ht="12.75" x14ac:dyDescent="0.35">
      <c r="A217" s="31"/>
    </row>
    <row r="218" spans="1:1" ht="12.75" x14ac:dyDescent="0.35">
      <c r="A218" s="31"/>
    </row>
    <row r="219" spans="1:1" ht="12.75" x14ac:dyDescent="0.35">
      <c r="A219" s="31"/>
    </row>
    <row r="220" spans="1:1" ht="12.75" x14ac:dyDescent="0.35">
      <c r="A220" s="31"/>
    </row>
    <row r="221" spans="1:1" ht="12.75" x14ac:dyDescent="0.35">
      <c r="A221" s="31"/>
    </row>
    <row r="222" spans="1:1" ht="12.75" x14ac:dyDescent="0.35">
      <c r="A222" s="31"/>
    </row>
    <row r="223" spans="1:1" ht="12.75" x14ac:dyDescent="0.35">
      <c r="A223" s="31"/>
    </row>
    <row r="224" spans="1:1" ht="12.75" x14ac:dyDescent="0.35">
      <c r="A224" s="31"/>
    </row>
    <row r="225" spans="1:1" ht="12.75" x14ac:dyDescent="0.35">
      <c r="A225" s="31"/>
    </row>
    <row r="226" spans="1:1" ht="12.75" x14ac:dyDescent="0.35">
      <c r="A226" s="31"/>
    </row>
    <row r="227" spans="1:1" ht="12.75" x14ac:dyDescent="0.35">
      <c r="A227" s="31"/>
    </row>
    <row r="228" spans="1:1" ht="12.75" x14ac:dyDescent="0.35">
      <c r="A228" s="31"/>
    </row>
    <row r="229" spans="1:1" ht="12.75" x14ac:dyDescent="0.35">
      <c r="A229" s="31"/>
    </row>
    <row r="230" spans="1:1" ht="12.75" x14ac:dyDescent="0.35">
      <c r="A230" s="31"/>
    </row>
    <row r="231" spans="1:1" ht="12.75" x14ac:dyDescent="0.35">
      <c r="A231" s="31"/>
    </row>
    <row r="232" spans="1:1" ht="12.75" x14ac:dyDescent="0.35">
      <c r="A232" s="31"/>
    </row>
    <row r="233" spans="1:1" ht="12.75" x14ac:dyDescent="0.35">
      <c r="A233" s="31"/>
    </row>
    <row r="234" spans="1:1" ht="12.75" x14ac:dyDescent="0.35">
      <c r="A234" s="31"/>
    </row>
    <row r="235" spans="1:1" ht="12.75" x14ac:dyDescent="0.35">
      <c r="A235" s="31"/>
    </row>
    <row r="236" spans="1:1" ht="12.75" x14ac:dyDescent="0.35">
      <c r="A236" s="31"/>
    </row>
    <row r="237" spans="1:1" ht="12.75" x14ac:dyDescent="0.35">
      <c r="A237" s="31"/>
    </row>
    <row r="238" spans="1:1" ht="12.75" x14ac:dyDescent="0.35">
      <c r="A238" s="31"/>
    </row>
    <row r="239" spans="1:1" ht="12.75" x14ac:dyDescent="0.35">
      <c r="A239" s="31"/>
    </row>
    <row r="240" spans="1:1" ht="12.75" x14ac:dyDescent="0.35">
      <c r="A240" s="31"/>
    </row>
    <row r="241" spans="1:1" ht="12.75" x14ac:dyDescent="0.35">
      <c r="A241" s="31"/>
    </row>
    <row r="242" spans="1:1" ht="12.75" x14ac:dyDescent="0.35">
      <c r="A242" s="31"/>
    </row>
    <row r="243" spans="1:1" ht="12.75" x14ac:dyDescent="0.35">
      <c r="A243" s="31"/>
    </row>
    <row r="244" spans="1:1" ht="12.75" x14ac:dyDescent="0.35">
      <c r="A244" s="31"/>
    </row>
    <row r="245" spans="1:1" ht="12.75" x14ac:dyDescent="0.35">
      <c r="A245" s="31"/>
    </row>
    <row r="246" spans="1:1" ht="12.75" x14ac:dyDescent="0.35">
      <c r="A246" s="31"/>
    </row>
    <row r="247" spans="1:1" ht="12.75" x14ac:dyDescent="0.35">
      <c r="A247" s="31"/>
    </row>
    <row r="248" spans="1:1" ht="12.75" x14ac:dyDescent="0.35">
      <c r="A248" s="31"/>
    </row>
    <row r="249" spans="1:1" ht="12.75" x14ac:dyDescent="0.35">
      <c r="A249" s="31"/>
    </row>
    <row r="250" spans="1:1" ht="12.75" x14ac:dyDescent="0.35">
      <c r="A250" s="31"/>
    </row>
    <row r="251" spans="1:1" ht="12.75" x14ac:dyDescent="0.35">
      <c r="A251" s="31"/>
    </row>
    <row r="252" spans="1:1" ht="12.75" x14ac:dyDescent="0.35">
      <c r="A252" s="31"/>
    </row>
    <row r="253" spans="1:1" ht="12.75" x14ac:dyDescent="0.35">
      <c r="A253" s="31"/>
    </row>
    <row r="254" spans="1:1" ht="12.75" x14ac:dyDescent="0.35">
      <c r="A254" s="31"/>
    </row>
    <row r="255" spans="1:1" ht="12.75" x14ac:dyDescent="0.35">
      <c r="A255" s="31"/>
    </row>
    <row r="256" spans="1:1" ht="12.75" x14ac:dyDescent="0.35">
      <c r="A256" s="31"/>
    </row>
    <row r="257" spans="1:1" ht="12.75" x14ac:dyDescent="0.35">
      <c r="A257" s="31"/>
    </row>
    <row r="258" spans="1:1" ht="12.75" x14ac:dyDescent="0.35">
      <c r="A258" s="31"/>
    </row>
    <row r="259" spans="1:1" ht="12.75" x14ac:dyDescent="0.35">
      <c r="A259" s="31"/>
    </row>
    <row r="260" spans="1:1" ht="12.75" x14ac:dyDescent="0.35">
      <c r="A260" s="31"/>
    </row>
    <row r="261" spans="1:1" ht="12.75" x14ac:dyDescent="0.35">
      <c r="A261" s="31"/>
    </row>
    <row r="262" spans="1:1" ht="12.75" x14ac:dyDescent="0.35">
      <c r="A262" s="31"/>
    </row>
    <row r="263" spans="1:1" ht="12.75" x14ac:dyDescent="0.35">
      <c r="A263" s="31"/>
    </row>
    <row r="264" spans="1:1" ht="12.75" x14ac:dyDescent="0.35">
      <c r="A264" s="31"/>
    </row>
    <row r="265" spans="1:1" ht="12.75" x14ac:dyDescent="0.35">
      <c r="A265" s="31"/>
    </row>
    <row r="266" spans="1:1" ht="12.75" x14ac:dyDescent="0.35">
      <c r="A266" s="31"/>
    </row>
    <row r="267" spans="1:1" ht="12.75" x14ac:dyDescent="0.35">
      <c r="A267" s="31"/>
    </row>
    <row r="268" spans="1:1" ht="12.75" x14ac:dyDescent="0.35">
      <c r="A268" s="31"/>
    </row>
    <row r="269" spans="1:1" ht="12.75" x14ac:dyDescent="0.35">
      <c r="A269" s="31"/>
    </row>
    <row r="270" spans="1:1" ht="12.75" x14ac:dyDescent="0.35">
      <c r="A270" s="31"/>
    </row>
    <row r="271" spans="1:1" ht="12.75" x14ac:dyDescent="0.35">
      <c r="A271" s="31"/>
    </row>
    <row r="272" spans="1:1" ht="12.75" x14ac:dyDescent="0.35">
      <c r="A272" s="31"/>
    </row>
    <row r="273" spans="1:1" ht="12.75" x14ac:dyDescent="0.35">
      <c r="A273" s="31"/>
    </row>
    <row r="274" spans="1:1" ht="12.75" x14ac:dyDescent="0.35">
      <c r="A274" s="31"/>
    </row>
    <row r="275" spans="1:1" ht="12.75" x14ac:dyDescent="0.35">
      <c r="A275" s="31"/>
    </row>
    <row r="276" spans="1:1" ht="12.75" x14ac:dyDescent="0.35">
      <c r="A276" s="31"/>
    </row>
    <row r="277" spans="1:1" ht="12.75" x14ac:dyDescent="0.35">
      <c r="A277" s="31"/>
    </row>
    <row r="278" spans="1:1" ht="12.75" x14ac:dyDescent="0.35">
      <c r="A278" s="31"/>
    </row>
    <row r="279" spans="1:1" ht="12.75" x14ac:dyDescent="0.35">
      <c r="A279" s="31"/>
    </row>
    <row r="280" spans="1:1" ht="12.75" x14ac:dyDescent="0.35">
      <c r="A280" s="31"/>
    </row>
    <row r="281" spans="1:1" ht="12.75" x14ac:dyDescent="0.35">
      <c r="A281" s="31"/>
    </row>
    <row r="282" spans="1:1" ht="12.75" x14ac:dyDescent="0.35">
      <c r="A282" s="31"/>
    </row>
    <row r="283" spans="1:1" ht="12.75" x14ac:dyDescent="0.35">
      <c r="A283" s="31"/>
    </row>
    <row r="284" spans="1:1" ht="12.75" x14ac:dyDescent="0.35">
      <c r="A284" s="31"/>
    </row>
    <row r="285" spans="1:1" ht="12.75" x14ac:dyDescent="0.35">
      <c r="A285" s="31"/>
    </row>
    <row r="286" spans="1:1" ht="12.75" x14ac:dyDescent="0.35">
      <c r="A286" s="31"/>
    </row>
    <row r="287" spans="1:1" ht="12.75" x14ac:dyDescent="0.35">
      <c r="A287" s="31"/>
    </row>
    <row r="288" spans="1:1" ht="12.75" x14ac:dyDescent="0.35">
      <c r="A288" s="31"/>
    </row>
    <row r="289" spans="1:1" ht="12.75" x14ac:dyDescent="0.35">
      <c r="A289" s="31"/>
    </row>
    <row r="290" spans="1:1" ht="12.75" x14ac:dyDescent="0.35">
      <c r="A290" s="31"/>
    </row>
    <row r="291" spans="1:1" ht="12.75" x14ac:dyDescent="0.35">
      <c r="A291" s="31"/>
    </row>
    <row r="292" spans="1:1" ht="12.75" x14ac:dyDescent="0.35">
      <c r="A292" s="31"/>
    </row>
    <row r="293" spans="1:1" ht="12.75" x14ac:dyDescent="0.35">
      <c r="A293" s="31"/>
    </row>
    <row r="294" spans="1:1" ht="12.75" x14ac:dyDescent="0.35">
      <c r="A294" s="31"/>
    </row>
    <row r="295" spans="1:1" ht="12.75" x14ac:dyDescent="0.35">
      <c r="A295" s="31"/>
    </row>
    <row r="296" spans="1:1" ht="12.75" x14ac:dyDescent="0.35">
      <c r="A296" s="31"/>
    </row>
    <row r="297" spans="1:1" ht="12.75" x14ac:dyDescent="0.35">
      <c r="A297" s="31"/>
    </row>
    <row r="298" spans="1:1" ht="12.75" x14ac:dyDescent="0.35">
      <c r="A298" s="31"/>
    </row>
    <row r="299" spans="1:1" ht="12.75" x14ac:dyDescent="0.35">
      <c r="A299" s="31"/>
    </row>
    <row r="300" spans="1:1" ht="12.75" x14ac:dyDescent="0.35">
      <c r="A300" s="31"/>
    </row>
    <row r="301" spans="1:1" ht="12.75" x14ac:dyDescent="0.35">
      <c r="A301" s="31"/>
    </row>
    <row r="302" spans="1:1" ht="12.75" x14ac:dyDescent="0.35">
      <c r="A302" s="31"/>
    </row>
    <row r="303" spans="1:1" ht="12.75" x14ac:dyDescent="0.35">
      <c r="A303" s="31"/>
    </row>
    <row r="304" spans="1:1" ht="12.75" x14ac:dyDescent="0.35">
      <c r="A304" s="31"/>
    </row>
    <row r="305" spans="1:1" ht="12.75" x14ac:dyDescent="0.35">
      <c r="A305" s="31"/>
    </row>
    <row r="306" spans="1:1" ht="12.75" x14ac:dyDescent="0.35">
      <c r="A306" s="31"/>
    </row>
    <row r="307" spans="1:1" ht="12.75" x14ac:dyDescent="0.35">
      <c r="A307" s="31"/>
    </row>
    <row r="308" spans="1:1" ht="12.75" x14ac:dyDescent="0.35">
      <c r="A308" s="31"/>
    </row>
    <row r="309" spans="1:1" ht="12.75" x14ac:dyDescent="0.35">
      <c r="A309" s="31"/>
    </row>
    <row r="310" spans="1:1" ht="12.75" x14ac:dyDescent="0.35">
      <c r="A310" s="31"/>
    </row>
    <row r="311" spans="1:1" ht="12.75" x14ac:dyDescent="0.35">
      <c r="A311" s="31"/>
    </row>
    <row r="312" spans="1:1" ht="12.75" x14ac:dyDescent="0.35">
      <c r="A312" s="31"/>
    </row>
    <row r="313" spans="1:1" ht="12.75" x14ac:dyDescent="0.35">
      <c r="A313" s="31"/>
    </row>
    <row r="314" spans="1:1" ht="12.75" x14ac:dyDescent="0.35">
      <c r="A314" s="31"/>
    </row>
    <row r="315" spans="1:1" ht="12.75" x14ac:dyDescent="0.35">
      <c r="A315" s="31"/>
    </row>
    <row r="316" spans="1:1" ht="12.75" x14ac:dyDescent="0.35">
      <c r="A316" s="31"/>
    </row>
    <row r="317" spans="1:1" ht="12.75" x14ac:dyDescent="0.35">
      <c r="A317" s="31"/>
    </row>
    <row r="318" spans="1:1" ht="12.75" x14ac:dyDescent="0.35">
      <c r="A318" s="31"/>
    </row>
    <row r="319" spans="1:1" ht="12.75" x14ac:dyDescent="0.35">
      <c r="A319" s="31"/>
    </row>
    <row r="320" spans="1:1" ht="12.75" x14ac:dyDescent="0.35">
      <c r="A320" s="31"/>
    </row>
    <row r="321" spans="1:1" ht="12.75" x14ac:dyDescent="0.35">
      <c r="A321" s="31"/>
    </row>
    <row r="322" spans="1:1" ht="12.75" x14ac:dyDescent="0.35">
      <c r="A322" s="31"/>
    </row>
    <row r="323" spans="1:1" ht="12.75" x14ac:dyDescent="0.35">
      <c r="A323" s="31"/>
    </row>
    <row r="324" spans="1:1" ht="12.75" x14ac:dyDescent="0.35">
      <c r="A324" s="31"/>
    </row>
    <row r="325" spans="1:1" ht="12.75" x14ac:dyDescent="0.35">
      <c r="A325" s="31"/>
    </row>
    <row r="326" spans="1:1" ht="12.75" x14ac:dyDescent="0.35">
      <c r="A326" s="31"/>
    </row>
    <row r="327" spans="1:1" ht="12.75" x14ac:dyDescent="0.35">
      <c r="A327" s="31"/>
    </row>
    <row r="328" spans="1:1" ht="12.75" x14ac:dyDescent="0.35">
      <c r="A328" s="31"/>
    </row>
    <row r="329" spans="1:1" ht="12.75" x14ac:dyDescent="0.35">
      <c r="A329" s="31"/>
    </row>
    <row r="330" spans="1:1" ht="12.75" x14ac:dyDescent="0.35">
      <c r="A330" s="31"/>
    </row>
    <row r="331" spans="1:1" ht="12.75" x14ac:dyDescent="0.35">
      <c r="A331" s="31"/>
    </row>
    <row r="332" spans="1:1" ht="12.75" x14ac:dyDescent="0.35">
      <c r="A332" s="31"/>
    </row>
    <row r="333" spans="1:1" ht="12.75" x14ac:dyDescent="0.35">
      <c r="A333" s="31"/>
    </row>
    <row r="334" spans="1:1" ht="12.75" x14ac:dyDescent="0.35">
      <c r="A334" s="31"/>
    </row>
    <row r="335" spans="1:1" ht="12.75" x14ac:dyDescent="0.35">
      <c r="A335" s="31"/>
    </row>
    <row r="336" spans="1:1" ht="12.75" x14ac:dyDescent="0.35">
      <c r="A336" s="31"/>
    </row>
    <row r="337" spans="1:1" ht="12.75" x14ac:dyDescent="0.35">
      <c r="A337" s="31"/>
    </row>
    <row r="338" spans="1:1" ht="12.75" x14ac:dyDescent="0.35">
      <c r="A338" s="31"/>
    </row>
    <row r="339" spans="1:1" ht="12.75" x14ac:dyDescent="0.35">
      <c r="A339" s="31"/>
    </row>
    <row r="340" spans="1:1" ht="12.75" x14ac:dyDescent="0.35">
      <c r="A340" s="31"/>
    </row>
    <row r="341" spans="1:1" ht="12.75" x14ac:dyDescent="0.35">
      <c r="A341" s="31"/>
    </row>
    <row r="342" spans="1:1" ht="12.75" x14ac:dyDescent="0.35">
      <c r="A342" s="31"/>
    </row>
    <row r="343" spans="1:1" ht="12.75" x14ac:dyDescent="0.35">
      <c r="A343" s="31"/>
    </row>
    <row r="344" spans="1:1" ht="12.75" x14ac:dyDescent="0.35">
      <c r="A344" s="31"/>
    </row>
    <row r="345" spans="1:1" ht="12.75" x14ac:dyDescent="0.35">
      <c r="A345" s="31"/>
    </row>
    <row r="346" spans="1:1" ht="12.75" x14ac:dyDescent="0.35">
      <c r="A346" s="31"/>
    </row>
    <row r="347" spans="1:1" ht="12.75" x14ac:dyDescent="0.35">
      <c r="A347" s="31"/>
    </row>
    <row r="348" spans="1:1" ht="12.75" x14ac:dyDescent="0.35">
      <c r="A348" s="31"/>
    </row>
    <row r="349" spans="1:1" ht="12.75" x14ac:dyDescent="0.35">
      <c r="A349" s="31"/>
    </row>
    <row r="350" spans="1:1" ht="12.75" x14ac:dyDescent="0.35">
      <c r="A350" s="31"/>
    </row>
    <row r="351" spans="1:1" ht="12.75" x14ac:dyDescent="0.35">
      <c r="A351" s="31"/>
    </row>
    <row r="352" spans="1:1" ht="12.75" x14ac:dyDescent="0.35">
      <c r="A352" s="31"/>
    </row>
    <row r="353" spans="1:1" ht="12.75" x14ac:dyDescent="0.35">
      <c r="A353" s="31"/>
    </row>
    <row r="354" spans="1:1" ht="12.75" x14ac:dyDescent="0.35">
      <c r="A354" s="31"/>
    </row>
    <row r="355" spans="1:1" ht="12.75" x14ac:dyDescent="0.35">
      <c r="A355" s="31"/>
    </row>
    <row r="356" spans="1:1" ht="12.75" x14ac:dyDescent="0.35">
      <c r="A356" s="31"/>
    </row>
    <row r="357" spans="1:1" ht="12.75" x14ac:dyDescent="0.35">
      <c r="A357" s="31"/>
    </row>
    <row r="358" spans="1:1" ht="12.75" x14ac:dyDescent="0.35">
      <c r="A358" s="31"/>
    </row>
    <row r="359" spans="1:1" ht="12.75" x14ac:dyDescent="0.35">
      <c r="A359" s="31"/>
    </row>
    <row r="360" spans="1:1" ht="12.75" x14ac:dyDescent="0.35">
      <c r="A360" s="31"/>
    </row>
    <row r="361" spans="1:1" ht="12.75" x14ac:dyDescent="0.35">
      <c r="A361" s="31"/>
    </row>
    <row r="362" spans="1:1" ht="12.75" x14ac:dyDescent="0.35">
      <c r="A362" s="31"/>
    </row>
    <row r="363" spans="1:1" ht="12.75" x14ac:dyDescent="0.35">
      <c r="A363" s="31"/>
    </row>
    <row r="364" spans="1:1" ht="12.75" x14ac:dyDescent="0.35">
      <c r="A364" s="31"/>
    </row>
    <row r="365" spans="1:1" ht="12.75" x14ac:dyDescent="0.35">
      <c r="A365" s="31"/>
    </row>
    <row r="366" spans="1:1" ht="12.75" x14ac:dyDescent="0.35">
      <c r="A366" s="31"/>
    </row>
    <row r="367" spans="1:1" ht="12.75" x14ac:dyDescent="0.35">
      <c r="A367" s="31"/>
    </row>
    <row r="368" spans="1:1" ht="12.75" x14ac:dyDescent="0.35">
      <c r="A368" s="31"/>
    </row>
    <row r="369" spans="1:1" ht="12.75" x14ac:dyDescent="0.35">
      <c r="A369" s="31"/>
    </row>
    <row r="370" spans="1:1" ht="12.75" x14ac:dyDescent="0.35">
      <c r="A370" s="31"/>
    </row>
    <row r="371" spans="1:1" ht="12.75" x14ac:dyDescent="0.35">
      <c r="A371" s="31"/>
    </row>
    <row r="372" spans="1:1" ht="12.75" x14ac:dyDescent="0.35">
      <c r="A372" s="31"/>
    </row>
    <row r="373" spans="1:1" ht="12.75" x14ac:dyDescent="0.35">
      <c r="A373" s="31"/>
    </row>
    <row r="374" spans="1:1" ht="12.75" x14ac:dyDescent="0.35">
      <c r="A374" s="31"/>
    </row>
    <row r="375" spans="1:1" ht="12.75" x14ac:dyDescent="0.35">
      <c r="A375" s="31"/>
    </row>
    <row r="376" spans="1:1" ht="12.75" x14ac:dyDescent="0.35">
      <c r="A376" s="31"/>
    </row>
    <row r="377" spans="1:1" ht="12.75" x14ac:dyDescent="0.35">
      <c r="A377" s="31"/>
    </row>
    <row r="378" spans="1:1" ht="12.75" x14ac:dyDescent="0.35">
      <c r="A378" s="31"/>
    </row>
    <row r="379" spans="1:1" ht="12.75" x14ac:dyDescent="0.35">
      <c r="A379" s="31"/>
    </row>
    <row r="380" spans="1:1" ht="12.75" x14ac:dyDescent="0.35">
      <c r="A380" s="31"/>
    </row>
    <row r="381" spans="1:1" ht="12.75" x14ac:dyDescent="0.35">
      <c r="A381" s="31"/>
    </row>
    <row r="382" spans="1:1" ht="12.75" x14ac:dyDescent="0.35">
      <c r="A382" s="31"/>
    </row>
    <row r="383" spans="1:1" ht="12.75" x14ac:dyDescent="0.35">
      <c r="A383" s="31"/>
    </row>
    <row r="384" spans="1:1" ht="12.75" x14ac:dyDescent="0.35">
      <c r="A384" s="31"/>
    </row>
    <row r="385" spans="1:1" ht="12.75" x14ac:dyDescent="0.35">
      <c r="A385" s="31"/>
    </row>
    <row r="386" spans="1:1" ht="12.75" x14ac:dyDescent="0.35">
      <c r="A386" s="31"/>
    </row>
    <row r="387" spans="1:1" ht="12.75" x14ac:dyDescent="0.35">
      <c r="A387" s="31"/>
    </row>
    <row r="388" spans="1:1" ht="12.75" x14ac:dyDescent="0.35">
      <c r="A388" s="31"/>
    </row>
    <row r="389" spans="1:1" ht="12.75" x14ac:dyDescent="0.35">
      <c r="A389" s="31"/>
    </row>
    <row r="390" spans="1:1" ht="12.75" x14ac:dyDescent="0.35">
      <c r="A390" s="31"/>
    </row>
    <row r="391" spans="1:1" ht="12.75" x14ac:dyDescent="0.35">
      <c r="A391" s="31"/>
    </row>
    <row r="392" spans="1:1" ht="12.75" x14ac:dyDescent="0.35">
      <c r="A392" s="31"/>
    </row>
    <row r="393" spans="1:1" ht="12.75" x14ac:dyDescent="0.35">
      <c r="A393" s="31"/>
    </row>
    <row r="394" spans="1:1" ht="12.75" x14ac:dyDescent="0.35">
      <c r="A394" s="31"/>
    </row>
    <row r="395" spans="1:1" ht="12.75" x14ac:dyDescent="0.35">
      <c r="A395" s="31"/>
    </row>
    <row r="396" spans="1:1" ht="12.75" x14ac:dyDescent="0.35">
      <c r="A396" s="31"/>
    </row>
    <row r="397" spans="1:1" ht="12.75" x14ac:dyDescent="0.35">
      <c r="A397" s="31"/>
    </row>
    <row r="398" spans="1:1" ht="12.75" x14ac:dyDescent="0.35">
      <c r="A398" s="31"/>
    </row>
    <row r="399" spans="1:1" ht="12.75" x14ac:dyDescent="0.35">
      <c r="A399" s="31"/>
    </row>
    <row r="400" spans="1:1" ht="12.75" x14ac:dyDescent="0.35">
      <c r="A400" s="31"/>
    </row>
    <row r="401" spans="1:1" ht="12.75" x14ac:dyDescent="0.35">
      <c r="A401" s="31"/>
    </row>
    <row r="402" spans="1:1" ht="12.75" x14ac:dyDescent="0.35">
      <c r="A402" s="31"/>
    </row>
    <row r="403" spans="1:1" ht="12.75" x14ac:dyDescent="0.35">
      <c r="A403" s="31"/>
    </row>
    <row r="404" spans="1:1" ht="12.75" x14ac:dyDescent="0.35">
      <c r="A404" s="31"/>
    </row>
    <row r="405" spans="1:1" ht="12.75" x14ac:dyDescent="0.35">
      <c r="A405" s="31"/>
    </row>
    <row r="406" spans="1:1" ht="12.75" x14ac:dyDescent="0.35">
      <c r="A406" s="31"/>
    </row>
    <row r="407" spans="1:1" ht="12.75" x14ac:dyDescent="0.35">
      <c r="A407" s="31"/>
    </row>
    <row r="408" spans="1:1" ht="12.75" x14ac:dyDescent="0.35">
      <c r="A408" s="31"/>
    </row>
    <row r="409" spans="1:1" ht="12.75" x14ac:dyDescent="0.35">
      <c r="A409" s="31"/>
    </row>
    <row r="410" spans="1:1" ht="12.75" x14ac:dyDescent="0.35">
      <c r="A410" s="31"/>
    </row>
    <row r="411" spans="1:1" ht="12.75" x14ac:dyDescent="0.35">
      <c r="A411" s="31"/>
    </row>
    <row r="412" spans="1:1" ht="12.75" x14ac:dyDescent="0.35">
      <c r="A412" s="31"/>
    </row>
    <row r="413" spans="1:1" ht="12.75" x14ac:dyDescent="0.35">
      <c r="A413" s="31"/>
    </row>
    <row r="414" spans="1:1" ht="12.75" x14ac:dyDescent="0.35">
      <c r="A414" s="31"/>
    </row>
    <row r="415" spans="1:1" ht="12.75" x14ac:dyDescent="0.35">
      <c r="A415" s="31"/>
    </row>
    <row r="416" spans="1:1" ht="12.75" x14ac:dyDescent="0.35">
      <c r="A416" s="31"/>
    </row>
    <row r="417" spans="1:1" ht="12.75" x14ac:dyDescent="0.35">
      <c r="A417" s="31"/>
    </row>
    <row r="418" spans="1:1" ht="12.75" x14ac:dyDescent="0.35">
      <c r="A418" s="31"/>
    </row>
    <row r="419" spans="1:1" ht="12.75" x14ac:dyDescent="0.35">
      <c r="A419" s="31"/>
    </row>
    <row r="420" spans="1:1" ht="12.75" x14ac:dyDescent="0.35">
      <c r="A420" s="31"/>
    </row>
    <row r="421" spans="1:1" ht="12.75" x14ac:dyDescent="0.35">
      <c r="A421" s="31"/>
    </row>
    <row r="422" spans="1:1" ht="12.75" x14ac:dyDescent="0.35">
      <c r="A422" s="31"/>
    </row>
    <row r="423" spans="1:1" ht="12.75" x14ac:dyDescent="0.35">
      <c r="A423" s="31"/>
    </row>
    <row r="424" spans="1:1" ht="12.75" x14ac:dyDescent="0.35">
      <c r="A424" s="31"/>
    </row>
    <row r="425" spans="1:1" ht="12.75" x14ac:dyDescent="0.35">
      <c r="A425" s="31"/>
    </row>
    <row r="426" spans="1:1" ht="12.75" x14ac:dyDescent="0.35">
      <c r="A426" s="31"/>
    </row>
    <row r="427" spans="1:1" ht="12.75" x14ac:dyDescent="0.35">
      <c r="A427" s="31"/>
    </row>
    <row r="428" spans="1:1" ht="12.75" x14ac:dyDescent="0.35">
      <c r="A428" s="31"/>
    </row>
    <row r="429" spans="1:1" ht="12.75" x14ac:dyDescent="0.35">
      <c r="A429" s="31"/>
    </row>
    <row r="430" spans="1:1" ht="12.75" x14ac:dyDescent="0.35">
      <c r="A430" s="31"/>
    </row>
    <row r="431" spans="1:1" ht="12.75" x14ac:dyDescent="0.35">
      <c r="A431" s="31"/>
    </row>
    <row r="432" spans="1:1" ht="12.75" x14ac:dyDescent="0.35">
      <c r="A432" s="31"/>
    </row>
    <row r="433" spans="1:1" ht="12.75" x14ac:dyDescent="0.35">
      <c r="A433" s="31"/>
    </row>
    <row r="434" spans="1:1" ht="12.75" x14ac:dyDescent="0.35">
      <c r="A434" s="31"/>
    </row>
    <row r="435" spans="1:1" ht="12.75" x14ac:dyDescent="0.35">
      <c r="A435" s="31"/>
    </row>
    <row r="436" spans="1:1" ht="12.75" x14ac:dyDescent="0.35">
      <c r="A436" s="31"/>
    </row>
    <row r="437" spans="1:1" ht="12.75" x14ac:dyDescent="0.35">
      <c r="A437" s="31"/>
    </row>
    <row r="438" spans="1:1" ht="12.75" x14ac:dyDescent="0.35">
      <c r="A438" s="31"/>
    </row>
    <row r="439" spans="1:1" ht="12.75" x14ac:dyDescent="0.35">
      <c r="A439" s="31"/>
    </row>
    <row r="440" spans="1:1" ht="12.75" x14ac:dyDescent="0.35">
      <c r="A440" s="31"/>
    </row>
    <row r="441" spans="1:1" ht="12.75" x14ac:dyDescent="0.35">
      <c r="A441" s="31"/>
    </row>
    <row r="442" spans="1:1" ht="12.75" x14ac:dyDescent="0.35">
      <c r="A442" s="31"/>
    </row>
    <row r="443" spans="1:1" ht="12.75" x14ac:dyDescent="0.35">
      <c r="A443" s="31"/>
    </row>
    <row r="444" spans="1:1" ht="12.75" x14ac:dyDescent="0.35">
      <c r="A444" s="31"/>
    </row>
    <row r="445" spans="1:1" ht="12.75" x14ac:dyDescent="0.35">
      <c r="A445" s="31"/>
    </row>
    <row r="446" spans="1:1" ht="12.75" x14ac:dyDescent="0.35">
      <c r="A446" s="31"/>
    </row>
    <row r="447" spans="1:1" ht="12.75" x14ac:dyDescent="0.35">
      <c r="A447" s="31"/>
    </row>
    <row r="448" spans="1:1" ht="12.75" x14ac:dyDescent="0.35">
      <c r="A448" s="31"/>
    </row>
    <row r="449" spans="1:1" ht="12.75" x14ac:dyDescent="0.35">
      <c r="A449" s="31"/>
    </row>
    <row r="450" spans="1:1" ht="12.75" x14ac:dyDescent="0.35">
      <c r="A450" s="31"/>
    </row>
    <row r="451" spans="1:1" ht="12.75" x14ac:dyDescent="0.35">
      <c r="A451" s="31"/>
    </row>
    <row r="452" spans="1:1" ht="12.75" x14ac:dyDescent="0.35">
      <c r="A452" s="31"/>
    </row>
    <row r="453" spans="1:1" ht="12.75" x14ac:dyDescent="0.35">
      <c r="A453" s="31"/>
    </row>
    <row r="454" spans="1:1" ht="12.75" x14ac:dyDescent="0.35">
      <c r="A454" s="31"/>
    </row>
    <row r="455" spans="1:1" ht="12.75" x14ac:dyDescent="0.35">
      <c r="A455" s="31"/>
    </row>
    <row r="456" spans="1:1" ht="12.75" x14ac:dyDescent="0.35">
      <c r="A456" s="31"/>
    </row>
    <row r="457" spans="1:1" ht="12.75" x14ac:dyDescent="0.35">
      <c r="A457" s="31"/>
    </row>
    <row r="458" spans="1:1" ht="12.75" x14ac:dyDescent="0.35">
      <c r="A458" s="31"/>
    </row>
    <row r="459" spans="1:1" ht="12.75" x14ac:dyDescent="0.35">
      <c r="A459" s="31"/>
    </row>
    <row r="460" spans="1:1" ht="12.75" x14ac:dyDescent="0.35">
      <c r="A460" s="31"/>
    </row>
    <row r="461" spans="1:1" ht="12.75" x14ac:dyDescent="0.35">
      <c r="A461" s="31"/>
    </row>
    <row r="462" spans="1:1" ht="12.75" x14ac:dyDescent="0.35">
      <c r="A462" s="31"/>
    </row>
    <row r="463" spans="1:1" ht="12.75" x14ac:dyDescent="0.35">
      <c r="A463" s="31"/>
    </row>
    <row r="464" spans="1:1" ht="12.75" x14ac:dyDescent="0.35">
      <c r="A464" s="31"/>
    </row>
    <row r="465" spans="1:1" ht="12.75" x14ac:dyDescent="0.35">
      <c r="A465" s="31"/>
    </row>
    <row r="466" spans="1:1" ht="12.75" x14ac:dyDescent="0.35">
      <c r="A466" s="31"/>
    </row>
    <row r="467" spans="1:1" ht="12.75" x14ac:dyDescent="0.35">
      <c r="A467" s="31"/>
    </row>
    <row r="468" spans="1:1" ht="12.75" x14ac:dyDescent="0.35">
      <c r="A468" s="31"/>
    </row>
    <row r="469" spans="1:1" ht="12.75" x14ac:dyDescent="0.35">
      <c r="A469" s="31"/>
    </row>
    <row r="470" spans="1:1" ht="12.75" x14ac:dyDescent="0.35">
      <c r="A470" s="31"/>
    </row>
    <row r="471" spans="1:1" ht="12.75" x14ac:dyDescent="0.35">
      <c r="A471" s="31"/>
    </row>
    <row r="472" spans="1:1" ht="12.75" x14ac:dyDescent="0.35">
      <c r="A472" s="31"/>
    </row>
    <row r="473" spans="1:1" ht="12.75" x14ac:dyDescent="0.35">
      <c r="A473" s="31"/>
    </row>
    <row r="474" spans="1:1" ht="12.75" x14ac:dyDescent="0.35">
      <c r="A474" s="31"/>
    </row>
    <row r="475" spans="1:1" ht="12.75" x14ac:dyDescent="0.35">
      <c r="A475" s="31"/>
    </row>
    <row r="476" spans="1:1" ht="12.75" x14ac:dyDescent="0.35">
      <c r="A476" s="31"/>
    </row>
    <row r="477" spans="1:1" ht="12.75" x14ac:dyDescent="0.35">
      <c r="A477" s="31"/>
    </row>
    <row r="478" spans="1:1" ht="12.75" x14ac:dyDescent="0.35">
      <c r="A478" s="31"/>
    </row>
    <row r="479" spans="1:1" ht="12.75" x14ac:dyDescent="0.35">
      <c r="A479" s="31"/>
    </row>
    <row r="480" spans="1:1" ht="12.75" x14ac:dyDescent="0.35">
      <c r="A480" s="31"/>
    </row>
    <row r="481" spans="1:1" ht="12.75" x14ac:dyDescent="0.35">
      <c r="A481" s="31"/>
    </row>
    <row r="482" spans="1:1" ht="12.75" x14ac:dyDescent="0.35">
      <c r="A482" s="31"/>
    </row>
    <row r="483" spans="1:1" ht="12.75" x14ac:dyDescent="0.35">
      <c r="A483" s="31"/>
    </row>
    <row r="484" spans="1:1" ht="12.75" x14ac:dyDescent="0.35">
      <c r="A484" s="31"/>
    </row>
    <row r="485" spans="1:1" ht="12.75" x14ac:dyDescent="0.35">
      <c r="A485" s="31"/>
    </row>
    <row r="486" spans="1:1" ht="12.75" x14ac:dyDescent="0.35">
      <c r="A486" s="31"/>
    </row>
    <row r="487" spans="1:1" ht="12.75" x14ac:dyDescent="0.35">
      <c r="A487" s="31"/>
    </row>
    <row r="488" spans="1:1" ht="12.75" x14ac:dyDescent="0.35">
      <c r="A488" s="31"/>
    </row>
    <row r="489" spans="1:1" ht="12.75" x14ac:dyDescent="0.35">
      <c r="A489" s="31"/>
    </row>
    <row r="490" spans="1:1" ht="12.75" x14ac:dyDescent="0.35">
      <c r="A490" s="31"/>
    </row>
    <row r="491" spans="1:1" ht="12.75" x14ac:dyDescent="0.35">
      <c r="A491" s="31"/>
    </row>
    <row r="492" spans="1:1" ht="12.75" x14ac:dyDescent="0.35">
      <c r="A492" s="31"/>
    </row>
    <row r="493" spans="1:1" ht="12.75" x14ac:dyDescent="0.35">
      <c r="A493" s="31"/>
    </row>
    <row r="494" spans="1:1" ht="12.75" x14ac:dyDescent="0.35">
      <c r="A494" s="31"/>
    </row>
    <row r="495" spans="1:1" ht="12.75" x14ac:dyDescent="0.35">
      <c r="A495" s="31"/>
    </row>
    <row r="496" spans="1:1" ht="12.75" x14ac:dyDescent="0.35">
      <c r="A496" s="31"/>
    </row>
    <row r="497" spans="1:1" ht="12.75" x14ac:dyDescent="0.35">
      <c r="A497" s="31"/>
    </row>
    <row r="498" spans="1:1" ht="12.75" x14ac:dyDescent="0.35">
      <c r="A498" s="31"/>
    </row>
    <row r="499" spans="1:1" ht="12.75" x14ac:dyDescent="0.35">
      <c r="A499" s="31"/>
    </row>
    <row r="500" spans="1:1" ht="12.75" x14ac:dyDescent="0.35">
      <c r="A500" s="31"/>
    </row>
    <row r="501" spans="1:1" ht="12.75" x14ac:dyDescent="0.35">
      <c r="A501" s="31"/>
    </row>
    <row r="502" spans="1:1" ht="12.75" x14ac:dyDescent="0.35">
      <c r="A502" s="31"/>
    </row>
    <row r="503" spans="1:1" ht="12.75" x14ac:dyDescent="0.35">
      <c r="A503" s="31"/>
    </row>
    <row r="504" spans="1:1" ht="12.75" x14ac:dyDescent="0.35">
      <c r="A504" s="31"/>
    </row>
    <row r="505" spans="1:1" ht="12.75" x14ac:dyDescent="0.35">
      <c r="A505" s="31"/>
    </row>
    <row r="506" spans="1:1" ht="12.75" x14ac:dyDescent="0.35">
      <c r="A506" s="31"/>
    </row>
    <row r="507" spans="1:1" ht="12.75" x14ac:dyDescent="0.35">
      <c r="A507" s="31"/>
    </row>
    <row r="508" spans="1:1" ht="12.75" x14ac:dyDescent="0.35">
      <c r="A508" s="31"/>
    </row>
    <row r="509" spans="1:1" ht="12.75" x14ac:dyDescent="0.35">
      <c r="A509" s="31"/>
    </row>
    <row r="510" spans="1:1" ht="12.75" x14ac:dyDescent="0.35">
      <c r="A510" s="31"/>
    </row>
    <row r="511" spans="1:1" ht="12.75" x14ac:dyDescent="0.35">
      <c r="A511" s="31"/>
    </row>
    <row r="512" spans="1:1" ht="12.75" x14ac:dyDescent="0.35">
      <c r="A512" s="31"/>
    </row>
    <row r="513" spans="1:1" ht="12.75" x14ac:dyDescent="0.35">
      <c r="A513" s="31"/>
    </row>
    <row r="514" spans="1:1" ht="12.75" x14ac:dyDescent="0.35">
      <c r="A514" s="31"/>
    </row>
    <row r="515" spans="1:1" ht="12.75" x14ac:dyDescent="0.35">
      <c r="A515" s="31"/>
    </row>
    <row r="516" spans="1:1" ht="12.75" x14ac:dyDescent="0.35">
      <c r="A516" s="31"/>
    </row>
    <row r="517" spans="1:1" ht="12.75" x14ac:dyDescent="0.35">
      <c r="A517" s="31"/>
    </row>
    <row r="518" spans="1:1" ht="12.75" x14ac:dyDescent="0.35">
      <c r="A518" s="31"/>
    </row>
    <row r="519" spans="1:1" ht="12.75" x14ac:dyDescent="0.35">
      <c r="A519" s="31"/>
    </row>
    <row r="520" spans="1:1" ht="12.75" x14ac:dyDescent="0.35">
      <c r="A520" s="31"/>
    </row>
    <row r="521" spans="1:1" ht="12.75" x14ac:dyDescent="0.35">
      <c r="A521" s="31"/>
    </row>
    <row r="522" spans="1:1" ht="12.75" x14ac:dyDescent="0.35">
      <c r="A522" s="31"/>
    </row>
    <row r="523" spans="1:1" ht="12.75" x14ac:dyDescent="0.35">
      <c r="A523" s="31"/>
    </row>
    <row r="524" spans="1:1" ht="12.75" x14ac:dyDescent="0.35">
      <c r="A524" s="31"/>
    </row>
    <row r="525" spans="1:1" ht="12.75" x14ac:dyDescent="0.35">
      <c r="A525" s="31"/>
    </row>
    <row r="526" spans="1:1" ht="12.75" x14ac:dyDescent="0.35">
      <c r="A526" s="31"/>
    </row>
    <row r="527" spans="1:1" ht="12.75" x14ac:dyDescent="0.35">
      <c r="A527" s="31"/>
    </row>
    <row r="528" spans="1:1" ht="12.75" x14ac:dyDescent="0.35">
      <c r="A528" s="31"/>
    </row>
    <row r="529" spans="1:1" ht="12.75" x14ac:dyDescent="0.35">
      <c r="A529" s="31"/>
    </row>
    <row r="530" spans="1:1" ht="12.75" x14ac:dyDescent="0.35">
      <c r="A530" s="31"/>
    </row>
    <row r="531" spans="1:1" ht="12.75" x14ac:dyDescent="0.35">
      <c r="A531" s="31"/>
    </row>
    <row r="532" spans="1:1" ht="12.75" x14ac:dyDescent="0.35">
      <c r="A532" s="31"/>
    </row>
    <row r="533" spans="1:1" ht="12.75" x14ac:dyDescent="0.35">
      <c r="A533" s="31"/>
    </row>
    <row r="534" spans="1:1" ht="12.75" x14ac:dyDescent="0.35">
      <c r="A534" s="31"/>
    </row>
    <row r="535" spans="1:1" ht="12.75" x14ac:dyDescent="0.35">
      <c r="A535" s="31"/>
    </row>
    <row r="536" spans="1:1" ht="12.75" x14ac:dyDescent="0.35">
      <c r="A536" s="31"/>
    </row>
    <row r="537" spans="1:1" ht="12.75" x14ac:dyDescent="0.35">
      <c r="A537" s="31"/>
    </row>
    <row r="538" spans="1:1" ht="12.75" x14ac:dyDescent="0.35">
      <c r="A538" s="31"/>
    </row>
    <row r="539" spans="1:1" ht="12.75" x14ac:dyDescent="0.35">
      <c r="A539" s="31"/>
    </row>
    <row r="540" spans="1:1" ht="12.75" x14ac:dyDescent="0.35">
      <c r="A540" s="31"/>
    </row>
    <row r="541" spans="1:1" ht="12.75" x14ac:dyDescent="0.35">
      <c r="A541" s="31"/>
    </row>
    <row r="542" spans="1:1" ht="12.75" x14ac:dyDescent="0.35">
      <c r="A542" s="31"/>
    </row>
    <row r="543" spans="1:1" ht="12.75" x14ac:dyDescent="0.35">
      <c r="A543" s="31"/>
    </row>
    <row r="544" spans="1:1" ht="12.75" x14ac:dyDescent="0.35">
      <c r="A544" s="31"/>
    </row>
    <row r="545" spans="1:1" ht="12.75" x14ac:dyDescent="0.35">
      <c r="A545" s="31"/>
    </row>
    <row r="546" spans="1:1" ht="12.75" x14ac:dyDescent="0.35">
      <c r="A546" s="31"/>
    </row>
    <row r="547" spans="1:1" ht="12.75" x14ac:dyDescent="0.35">
      <c r="A547" s="31"/>
    </row>
    <row r="548" spans="1:1" ht="12.75" x14ac:dyDescent="0.35">
      <c r="A548" s="31"/>
    </row>
    <row r="549" spans="1:1" ht="12.75" x14ac:dyDescent="0.35">
      <c r="A549" s="31"/>
    </row>
    <row r="550" spans="1:1" ht="12.75" x14ac:dyDescent="0.35">
      <c r="A550" s="31"/>
    </row>
    <row r="551" spans="1:1" ht="12.75" x14ac:dyDescent="0.35">
      <c r="A551" s="31"/>
    </row>
    <row r="552" spans="1:1" ht="12.75" x14ac:dyDescent="0.35">
      <c r="A552" s="31"/>
    </row>
    <row r="553" spans="1:1" ht="12.75" x14ac:dyDescent="0.35">
      <c r="A553" s="31"/>
    </row>
    <row r="554" spans="1:1" ht="12.75" x14ac:dyDescent="0.35">
      <c r="A554" s="31"/>
    </row>
    <row r="555" spans="1:1" ht="12.75" x14ac:dyDescent="0.35">
      <c r="A555" s="31"/>
    </row>
    <row r="556" spans="1:1" ht="12.75" x14ac:dyDescent="0.35">
      <c r="A556" s="31"/>
    </row>
    <row r="557" spans="1:1" ht="12.75" x14ac:dyDescent="0.35">
      <c r="A557" s="31"/>
    </row>
    <row r="558" spans="1:1" ht="12.75" x14ac:dyDescent="0.35">
      <c r="A558" s="31"/>
    </row>
    <row r="559" spans="1:1" ht="12.75" x14ac:dyDescent="0.35">
      <c r="A559" s="31"/>
    </row>
    <row r="560" spans="1:1" ht="12.75" x14ac:dyDescent="0.35">
      <c r="A560" s="31"/>
    </row>
    <row r="561" spans="1:1" ht="12.75" x14ac:dyDescent="0.35">
      <c r="A561" s="31"/>
    </row>
    <row r="562" spans="1:1" ht="12.75" x14ac:dyDescent="0.35">
      <c r="A562" s="31"/>
    </row>
    <row r="563" spans="1:1" ht="12.75" x14ac:dyDescent="0.35">
      <c r="A563" s="31"/>
    </row>
    <row r="564" spans="1:1" ht="12.75" x14ac:dyDescent="0.35">
      <c r="A564" s="31"/>
    </row>
    <row r="565" spans="1:1" ht="12.75" x14ac:dyDescent="0.35">
      <c r="A565" s="31"/>
    </row>
    <row r="566" spans="1:1" ht="12.75" x14ac:dyDescent="0.35">
      <c r="A566" s="31"/>
    </row>
    <row r="567" spans="1:1" ht="12.75" x14ac:dyDescent="0.35">
      <c r="A567" s="31"/>
    </row>
    <row r="568" spans="1:1" ht="12.75" x14ac:dyDescent="0.35">
      <c r="A568" s="31"/>
    </row>
    <row r="569" spans="1:1" ht="12.75" x14ac:dyDescent="0.35">
      <c r="A569" s="31"/>
    </row>
    <row r="570" spans="1:1" ht="12.75" x14ac:dyDescent="0.35">
      <c r="A570" s="31"/>
    </row>
    <row r="571" spans="1:1" ht="12.75" x14ac:dyDescent="0.35">
      <c r="A571" s="31"/>
    </row>
    <row r="572" spans="1:1" ht="12.75" x14ac:dyDescent="0.35">
      <c r="A572" s="31"/>
    </row>
    <row r="573" spans="1:1" ht="12.75" x14ac:dyDescent="0.35">
      <c r="A573" s="31"/>
    </row>
    <row r="574" spans="1:1" ht="12.75" x14ac:dyDescent="0.35">
      <c r="A574" s="31"/>
    </row>
    <row r="575" spans="1:1" ht="12.75" x14ac:dyDescent="0.35">
      <c r="A575" s="31"/>
    </row>
    <row r="576" spans="1:1" ht="12.75" x14ac:dyDescent="0.35">
      <c r="A576" s="31"/>
    </row>
    <row r="577" spans="1:1" ht="12.75" x14ac:dyDescent="0.35">
      <c r="A577" s="31"/>
    </row>
    <row r="578" spans="1:1" ht="12.75" x14ac:dyDescent="0.35">
      <c r="A578" s="31"/>
    </row>
    <row r="579" spans="1:1" ht="12.75" x14ac:dyDescent="0.35">
      <c r="A579" s="31"/>
    </row>
    <row r="580" spans="1:1" ht="12.75" x14ac:dyDescent="0.35">
      <c r="A580" s="31"/>
    </row>
    <row r="581" spans="1:1" ht="12.75" x14ac:dyDescent="0.35">
      <c r="A581" s="31"/>
    </row>
    <row r="582" spans="1:1" ht="12.75" x14ac:dyDescent="0.35">
      <c r="A582" s="31"/>
    </row>
    <row r="583" spans="1:1" ht="12.75" x14ac:dyDescent="0.35">
      <c r="A583" s="31"/>
    </row>
    <row r="584" spans="1:1" ht="12.75" x14ac:dyDescent="0.35">
      <c r="A584" s="31"/>
    </row>
    <row r="585" spans="1:1" ht="12.75" x14ac:dyDescent="0.35">
      <c r="A585" s="31"/>
    </row>
    <row r="586" spans="1:1" ht="12.75" x14ac:dyDescent="0.35">
      <c r="A586" s="31"/>
    </row>
    <row r="587" spans="1:1" ht="12.75" x14ac:dyDescent="0.35">
      <c r="A587" s="31"/>
    </row>
    <row r="588" spans="1:1" ht="12.75" x14ac:dyDescent="0.35">
      <c r="A588" s="31"/>
    </row>
    <row r="589" spans="1:1" ht="12.75" x14ac:dyDescent="0.35">
      <c r="A589" s="31"/>
    </row>
    <row r="590" spans="1:1" ht="12.75" x14ac:dyDescent="0.35">
      <c r="A590" s="31"/>
    </row>
    <row r="591" spans="1:1" ht="12.75" x14ac:dyDescent="0.35">
      <c r="A591" s="31"/>
    </row>
    <row r="592" spans="1:1" ht="12.75" x14ac:dyDescent="0.35">
      <c r="A592" s="31"/>
    </row>
    <row r="593" spans="1:1" ht="12.75" x14ac:dyDescent="0.35">
      <c r="A593" s="31"/>
    </row>
    <row r="594" spans="1:1" ht="12.75" x14ac:dyDescent="0.35">
      <c r="A594" s="31"/>
    </row>
    <row r="595" spans="1:1" ht="12.75" x14ac:dyDescent="0.35">
      <c r="A595" s="31"/>
    </row>
    <row r="596" spans="1:1" ht="12.75" x14ac:dyDescent="0.35">
      <c r="A596" s="31"/>
    </row>
    <row r="597" spans="1:1" ht="12.75" x14ac:dyDescent="0.35">
      <c r="A597" s="31"/>
    </row>
    <row r="598" spans="1:1" ht="12.75" x14ac:dyDescent="0.35">
      <c r="A598" s="31"/>
    </row>
    <row r="599" spans="1:1" ht="12.75" x14ac:dyDescent="0.35">
      <c r="A599" s="31"/>
    </row>
    <row r="600" spans="1:1" ht="12.75" x14ac:dyDescent="0.35">
      <c r="A600" s="31"/>
    </row>
    <row r="601" spans="1:1" ht="12.75" x14ac:dyDescent="0.35">
      <c r="A601" s="31"/>
    </row>
    <row r="602" spans="1:1" ht="12.75" x14ac:dyDescent="0.35">
      <c r="A602" s="31"/>
    </row>
    <row r="603" spans="1:1" ht="12.75" x14ac:dyDescent="0.35">
      <c r="A603" s="31"/>
    </row>
    <row r="604" spans="1:1" ht="12.75" x14ac:dyDescent="0.35">
      <c r="A604" s="31"/>
    </row>
    <row r="605" spans="1:1" ht="12.75" x14ac:dyDescent="0.35">
      <c r="A605" s="31"/>
    </row>
    <row r="606" spans="1:1" ht="12.75" x14ac:dyDescent="0.35">
      <c r="A606" s="31"/>
    </row>
    <row r="607" spans="1:1" ht="12.75" x14ac:dyDescent="0.35">
      <c r="A607" s="31"/>
    </row>
    <row r="608" spans="1:1" ht="12.75" x14ac:dyDescent="0.35">
      <c r="A608" s="31"/>
    </row>
    <row r="609" spans="1:1" ht="12.75" x14ac:dyDescent="0.35">
      <c r="A609" s="31"/>
    </row>
    <row r="610" spans="1:1" ht="12.75" x14ac:dyDescent="0.35">
      <c r="A610" s="31"/>
    </row>
    <row r="611" spans="1:1" ht="12.75" x14ac:dyDescent="0.35">
      <c r="A611" s="31"/>
    </row>
    <row r="612" spans="1:1" ht="12.75" x14ac:dyDescent="0.35">
      <c r="A612" s="31"/>
    </row>
    <row r="613" spans="1:1" ht="12.75" x14ac:dyDescent="0.35">
      <c r="A613" s="31"/>
    </row>
    <row r="614" spans="1:1" ht="12.75" x14ac:dyDescent="0.35">
      <c r="A614" s="31"/>
    </row>
    <row r="615" spans="1:1" ht="12.75" x14ac:dyDescent="0.35">
      <c r="A615" s="31"/>
    </row>
    <row r="616" spans="1:1" ht="12.75" x14ac:dyDescent="0.35">
      <c r="A616" s="31"/>
    </row>
    <row r="617" spans="1:1" ht="12.75" x14ac:dyDescent="0.35">
      <c r="A617" s="31"/>
    </row>
    <row r="618" spans="1:1" ht="12.75" x14ac:dyDescent="0.35">
      <c r="A618" s="31"/>
    </row>
    <row r="619" spans="1:1" ht="12.75" x14ac:dyDescent="0.35">
      <c r="A619" s="31"/>
    </row>
    <row r="620" spans="1:1" ht="12.75" x14ac:dyDescent="0.35">
      <c r="A620" s="31"/>
    </row>
    <row r="621" spans="1:1" ht="12.75" x14ac:dyDescent="0.35">
      <c r="A621" s="31"/>
    </row>
    <row r="622" spans="1:1" ht="12.75" x14ac:dyDescent="0.35">
      <c r="A622" s="31"/>
    </row>
    <row r="623" spans="1:1" ht="12.75" x14ac:dyDescent="0.35">
      <c r="A623" s="31"/>
    </row>
    <row r="624" spans="1:1" ht="12.75" x14ac:dyDescent="0.35">
      <c r="A624" s="31"/>
    </row>
    <row r="625" spans="1:1" ht="12.75" x14ac:dyDescent="0.35">
      <c r="A625" s="31"/>
    </row>
    <row r="626" spans="1:1" ht="12.75" x14ac:dyDescent="0.35">
      <c r="A626" s="31"/>
    </row>
    <row r="627" spans="1:1" ht="12.75" x14ac:dyDescent="0.35">
      <c r="A627" s="31"/>
    </row>
    <row r="628" spans="1:1" ht="12.75" x14ac:dyDescent="0.35">
      <c r="A628" s="31"/>
    </row>
    <row r="629" spans="1:1" ht="12.75" x14ac:dyDescent="0.35">
      <c r="A629" s="31"/>
    </row>
    <row r="630" spans="1:1" ht="12.75" x14ac:dyDescent="0.35">
      <c r="A630" s="31"/>
    </row>
    <row r="631" spans="1:1" ht="12.75" x14ac:dyDescent="0.35">
      <c r="A631" s="31"/>
    </row>
    <row r="632" spans="1:1" ht="12.75" x14ac:dyDescent="0.35">
      <c r="A632" s="31"/>
    </row>
    <row r="633" spans="1:1" ht="12.75" x14ac:dyDescent="0.35">
      <c r="A633" s="31"/>
    </row>
    <row r="634" spans="1:1" ht="12.75" x14ac:dyDescent="0.35">
      <c r="A634" s="31"/>
    </row>
    <row r="635" spans="1:1" ht="12.75" x14ac:dyDescent="0.35">
      <c r="A635" s="31"/>
    </row>
    <row r="636" spans="1:1" ht="12.75" x14ac:dyDescent="0.35">
      <c r="A636" s="31"/>
    </row>
    <row r="637" spans="1:1" ht="12.75" x14ac:dyDescent="0.35">
      <c r="A637" s="31"/>
    </row>
    <row r="638" spans="1:1" ht="12.75" x14ac:dyDescent="0.35">
      <c r="A638" s="31"/>
    </row>
    <row r="639" spans="1:1" ht="12.75" x14ac:dyDescent="0.35">
      <c r="A639" s="31"/>
    </row>
    <row r="640" spans="1:1" ht="12.75" x14ac:dyDescent="0.35">
      <c r="A640" s="31"/>
    </row>
    <row r="641" spans="1:1" ht="12.75" x14ac:dyDescent="0.35">
      <c r="A641" s="31"/>
    </row>
    <row r="642" spans="1:1" ht="12.75" x14ac:dyDescent="0.35">
      <c r="A642" s="31"/>
    </row>
    <row r="643" spans="1:1" ht="12.75" x14ac:dyDescent="0.35">
      <c r="A643" s="31"/>
    </row>
    <row r="644" spans="1:1" ht="12.75" x14ac:dyDescent="0.35">
      <c r="A644" s="31"/>
    </row>
    <row r="645" spans="1:1" ht="12.75" x14ac:dyDescent="0.35">
      <c r="A645" s="31"/>
    </row>
    <row r="646" spans="1:1" ht="12.75" x14ac:dyDescent="0.35">
      <c r="A646" s="31"/>
    </row>
    <row r="647" spans="1:1" ht="12.75" x14ac:dyDescent="0.35">
      <c r="A647" s="31"/>
    </row>
    <row r="648" spans="1:1" ht="12.75" x14ac:dyDescent="0.35">
      <c r="A648" s="31"/>
    </row>
    <row r="649" spans="1:1" ht="12.75" x14ac:dyDescent="0.35">
      <c r="A649" s="31"/>
    </row>
    <row r="650" spans="1:1" ht="12.75" x14ac:dyDescent="0.35">
      <c r="A650" s="31"/>
    </row>
    <row r="651" spans="1:1" ht="12.75" x14ac:dyDescent="0.35">
      <c r="A651" s="31"/>
    </row>
    <row r="652" spans="1:1" ht="12.75" x14ac:dyDescent="0.35">
      <c r="A652" s="31"/>
    </row>
    <row r="653" spans="1:1" ht="12.75" x14ac:dyDescent="0.35">
      <c r="A653" s="31"/>
    </row>
    <row r="654" spans="1:1" ht="12.75" x14ac:dyDescent="0.35">
      <c r="A654" s="31"/>
    </row>
    <row r="655" spans="1:1" ht="12.75" x14ac:dyDescent="0.35">
      <c r="A655" s="31"/>
    </row>
    <row r="656" spans="1:1" ht="12.75" x14ac:dyDescent="0.35">
      <c r="A656" s="31"/>
    </row>
    <row r="657" spans="1:1" ht="12.75" x14ac:dyDescent="0.35">
      <c r="A657" s="31"/>
    </row>
    <row r="658" spans="1:1" ht="12.75" x14ac:dyDescent="0.35">
      <c r="A658" s="31"/>
    </row>
    <row r="659" spans="1:1" ht="12.75" x14ac:dyDescent="0.35">
      <c r="A659" s="31"/>
    </row>
    <row r="660" spans="1:1" ht="12.75" x14ac:dyDescent="0.35">
      <c r="A660" s="31"/>
    </row>
    <row r="661" spans="1:1" ht="12.75" x14ac:dyDescent="0.35">
      <c r="A661" s="31"/>
    </row>
    <row r="662" spans="1:1" ht="12.75" x14ac:dyDescent="0.35">
      <c r="A662" s="31"/>
    </row>
    <row r="663" spans="1:1" ht="12.75" x14ac:dyDescent="0.35">
      <c r="A663" s="31"/>
    </row>
    <row r="664" spans="1:1" ht="12.75" x14ac:dyDescent="0.35">
      <c r="A664" s="31"/>
    </row>
    <row r="665" spans="1:1" ht="12.75" x14ac:dyDescent="0.35">
      <c r="A665" s="31"/>
    </row>
    <row r="666" spans="1:1" ht="12.75" x14ac:dyDescent="0.35">
      <c r="A666" s="31"/>
    </row>
    <row r="667" spans="1:1" ht="12.75" x14ac:dyDescent="0.35">
      <c r="A667" s="31"/>
    </row>
    <row r="668" spans="1:1" ht="12.75" x14ac:dyDescent="0.35">
      <c r="A668" s="31"/>
    </row>
    <row r="669" spans="1:1" ht="12.75" x14ac:dyDescent="0.35">
      <c r="A669" s="31"/>
    </row>
    <row r="670" spans="1:1" ht="12.75" x14ac:dyDescent="0.35">
      <c r="A670" s="31"/>
    </row>
    <row r="671" spans="1:1" ht="12.75" x14ac:dyDescent="0.35">
      <c r="A671" s="31"/>
    </row>
    <row r="672" spans="1:1" ht="12.75" x14ac:dyDescent="0.35">
      <c r="A672" s="31"/>
    </row>
    <row r="673" spans="1:1" ht="12.75" x14ac:dyDescent="0.35">
      <c r="A673" s="31"/>
    </row>
    <row r="674" spans="1:1" ht="12.75" x14ac:dyDescent="0.35">
      <c r="A674" s="31"/>
    </row>
    <row r="675" spans="1:1" ht="12.75" x14ac:dyDescent="0.35">
      <c r="A675" s="31"/>
    </row>
    <row r="676" spans="1:1" ht="12.75" x14ac:dyDescent="0.35">
      <c r="A676" s="31"/>
    </row>
    <row r="677" spans="1:1" ht="12.75" x14ac:dyDescent="0.35">
      <c r="A677" s="31"/>
    </row>
    <row r="678" spans="1:1" ht="12.75" x14ac:dyDescent="0.35">
      <c r="A678" s="31"/>
    </row>
    <row r="679" spans="1:1" ht="12.75" x14ac:dyDescent="0.35">
      <c r="A679" s="31"/>
    </row>
    <row r="680" spans="1:1" ht="12.75" x14ac:dyDescent="0.35">
      <c r="A680" s="31"/>
    </row>
    <row r="681" spans="1:1" ht="12.75" x14ac:dyDescent="0.35">
      <c r="A681" s="31"/>
    </row>
    <row r="682" spans="1:1" ht="12.75" x14ac:dyDescent="0.35">
      <c r="A682" s="31"/>
    </row>
    <row r="683" spans="1:1" ht="12.75" x14ac:dyDescent="0.35">
      <c r="A683" s="31"/>
    </row>
    <row r="684" spans="1:1" ht="12.75" x14ac:dyDescent="0.35">
      <c r="A684" s="31"/>
    </row>
    <row r="685" spans="1:1" ht="12.75" x14ac:dyDescent="0.35">
      <c r="A685" s="31"/>
    </row>
    <row r="686" spans="1:1" ht="12.75" x14ac:dyDescent="0.35">
      <c r="A686" s="31"/>
    </row>
    <row r="687" spans="1:1" ht="12.75" x14ac:dyDescent="0.35">
      <c r="A687" s="31"/>
    </row>
    <row r="688" spans="1:1" ht="12.75" x14ac:dyDescent="0.35">
      <c r="A688" s="31"/>
    </row>
    <row r="689" spans="1:1" ht="12.75" x14ac:dyDescent="0.35">
      <c r="A689" s="31"/>
    </row>
    <row r="690" spans="1:1" ht="12.75" x14ac:dyDescent="0.35">
      <c r="A690" s="31"/>
    </row>
    <row r="691" spans="1:1" ht="12.75" x14ac:dyDescent="0.35">
      <c r="A691" s="31"/>
    </row>
    <row r="692" spans="1:1" ht="12.75" x14ac:dyDescent="0.35">
      <c r="A692" s="31"/>
    </row>
    <row r="693" spans="1:1" ht="12.75" x14ac:dyDescent="0.35">
      <c r="A693" s="31"/>
    </row>
    <row r="694" spans="1:1" ht="12.75" x14ac:dyDescent="0.35">
      <c r="A694" s="31"/>
    </row>
    <row r="695" spans="1:1" ht="12.75" x14ac:dyDescent="0.35">
      <c r="A695" s="31"/>
    </row>
    <row r="696" spans="1:1" ht="12.75" x14ac:dyDescent="0.35">
      <c r="A696" s="31"/>
    </row>
    <row r="697" spans="1:1" ht="12.75" x14ac:dyDescent="0.35">
      <c r="A697" s="31"/>
    </row>
    <row r="698" spans="1:1" ht="12.75" x14ac:dyDescent="0.35">
      <c r="A698" s="31"/>
    </row>
    <row r="699" spans="1:1" ht="12.75" x14ac:dyDescent="0.35">
      <c r="A699" s="31"/>
    </row>
    <row r="700" spans="1:1" ht="12.75" x14ac:dyDescent="0.35">
      <c r="A700" s="31"/>
    </row>
    <row r="701" spans="1:1" ht="12.75" x14ac:dyDescent="0.35">
      <c r="A701" s="31"/>
    </row>
    <row r="702" spans="1:1" ht="12.75" x14ac:dyDescent="0.35">
      <c r="A702" s="31"/>
    </row>
    <row r="703" spans="1:1" ht="12.75" x14ac:dyDescent="0.35">
      <c r="A703" s="31"/>
    </row>
    <row r="704" spans="1:1" ht="12.75" x14ac:dyDescent="0.35">
      <c r="A704" s="31"/>
    </row>
    <row r="705" spans="1:1" ht="12.75" x14ac:dyDescent="0.35">
      <c r="A705" s="31"/>
    </row>
    <row r="706" spans="1:1" ht="12.75" x14ac:dyDescent="0.35">
      <c r="A706" s="31"/>
    </row>
    <row r="707" spans="1:1" ht="12.75" x14ac:dyDescent="0.35">
      <c r="A707" s="31"/>
    </row>
    <row r="708" spans="1:1" ht="12.75" x14ac:dyDescent="0.35">
      <c r="A708" s="31"/>
    </row>
    <row r="709" spans="1:1" ht="12.75" x14ac:dyDescent="0.35">
      <c r="A709" s="31"/>
    </row>
    <row r="710" spans="1:1" ht="12.75" x14ac:dyDescent="0.35">
      <c r="A710" s="31"/>
    </row>
    <row r="711" spans="1:1" ht="12.75" x14ac:dyDescent="0.35">
      <c r="A711" s="31"/>
    </row>
    <row r="712" spans="1:1" ht="12.75" x14ac:dyDescent="0.35">
      <c r="A712" s="31"/>
    </row>
    <row r="713" spans="1:1" ht="12.75" x14ac:dyDescent="0.35">
      <c r="A713" s="31"/>
    </row>
    <row r="714" spans="1:1" ht="12.75" x14ac:dyDescent="0.35">
      <c r="A714" s="31"/>
    </row>
    <row r="715" spans="1:1" ht="12.75" x14ac:dyDescent="0.35">
      <c r="A715" s="31"/>
    </row>
    <row r="716" spans="1:1" ht="12.75" x14ac:dyDescent="0.35">
      <c r="A716" s="31"/>
    </row>
    <row r="717" spans="1:1" ht="12.75" x14ac:dyDescent="0.35">
      <c r="A717" s="31"/>
    </row>
    <row r="718" spans="1:1" ht="12.75" x14ac:dyDescent="0.35">
      <c r="A718" s="31"/>
    </row>
    <row r="719" spans="1:1" ht="12.75" x14ac:dyDescent="0.35">
      <c r="A719" s="31"/>
    </row>
    <row r="720" spans="1:1" ht="12.75" x14ac:dyDescent="0.35">
      <c r="A720" s="31"/>
    </row>
    <row r="721" spans="1:1" ht="12.75" x14ac:dyDescent="0.35">
      <c r="A721" s="31"/>
    </row>
    <row r="722" spans="1:1" ht="12.75" x14ac:dyDescent="0.35">
      <c r="A722" s="31"/>
    </row>
    <row r="723" spans="1:1" ht="12.75" x14ac:dyDescent="0.35">
      <c r="A723" s="31"/>
    </row>
    <row r="724" spans="1:1" ht="12.75" x14ac:dyDescent="0.35">
      <c r="A724" s="31"/>
    </row>
    <row r="725" spans="1:1" ht="12.75" x14ac:dyDescent="0.35">
      <c r="A725" s="31"/>
    </row>
    <row r="726" spans="1:1" ht="12.75" x14ac:dyDescent="0.35">
      <c r="A726" s="31"/>
    </row>
    <row r="727" spans="1:1" ht="12.75" x14ac:dyDescent="0.35">
      <c r="A727" s="31"/>
    </row>
    <row r="728" spans="1:1" ht="12.75" x14ac:dyDescent="0.35">
      <c r="A728" s="31"/>
    </row>
    <row r="729" spans="1:1" ht="12.75" x14ac:dyDescent="0.35">
      <c r="A729" s="31"/>
    </row>
    <row r="730" spans="1:1" ht="12.75" x14ac:dyDescent="0.35">
      <c r="A730" s="31"/>
    </row>
    <row r="731" spans="1:1" ht="12.75" x14ac:dyDescent="0.35">
      <c r="A731" s="31"/>
    </row>
    <row r="732" spans="1:1" ht="12.75" x14ac:dyDescent="0.35">
      <c r="A732" s="31"/>
    </row>
    <row r="733" spans="1:1" ht="12.75" x14ac:dyDescent="0.35">
      <c r="A733" s="31"/>
    </row>
    <row r="734" spans="1:1" ht="12.75" x14ac:dyDescent="0.35">
      <c r="A734" s="31"/>
    </row>
    <row r="735" spans="1:1" ht="12.75" x14ac:dyDescent="0.35">
      <c r="A735" s="31"/>
    </row>
    <row r="736" spans="1:1" ht="12.75" x14ac:dyDescent="0.35">
      <c r="A736" s="31"/>
    </row>
    <row r="737" spans="1:1" ht="12.75" x14ac:dyDescent="0.35">
      <c r="A737" s="31"/>
    </row>
    <row r="738" spans="1:1" ht="12.75" x14ac:dyDescent="0.35">
      <c r="A738" s="31"/>
    </row>
    <row r="739" spans="1:1" ht="12.75" x14ac:dyDescent="0.35">
      <c r="A739" s="31"/>
    </row>
    <row r="740" spans="1:1" ht="12.75" x14ac:dyDescent="0.35">
      <c r="A740" s="31"/>
    </row>
    <row r="741" spans="1:1" ht="12.75" x14ac:dyDescent="0.35">
      <c r="A741" s="31"/>
    </row>
    <row r="742" spans="1:1" ht="12.75" x14ac:dyDescent="0.35">
      <c r="A742" s="31"/>
    </row>
    <row r="743" spans="1:1" ht="12.75" x14ac:dyDescent="0.35">
      <c r="A743" s="31"/>
    </row>
    <row r="744" spans="1:1" ht="12.75" x14ac:dyDescent="0.35">
      <c r="A744" s="31"/>
    </row>
    <row r="745" spans="1:1" ht="12.75" x14ac:dyDescent="0.35">
      <c r="A745" s="31"/>
    </row>
    <row r="746" spans="1:1" ht="12.75" x14ac:dyDescent="0.35">
      <c r="A746" s="31"/>
    </row>
    <row r="747" spans="1:1" ht="12.75" x14ac:dyDescent="0.35">
      <c r="A747" s="31"/>
    </row>
    <row r="748" spans="1:1" ht="12.75" x14ac:dyDescent="0.35">
      <c r="A748" s="31"/>
    </row>
    <row r="749" spans="1:1" ht="12.75" x14ac:dyDescent="0.35">
      <c r="A749" s="31"/>
    </row>
    <row r="750" spans="1:1" ht="12.75" x14ac:dyDescent="0.35">
      <c r="A750" s="31"/>
    </row>
    <row r="751" spans="1:1" ht="12.75" x14ac:dyDescent="0.35">
      <c r="A751" s="31"/>
    </row>
    <row r="752" spans="1:1" ht="12.75" x14ac:dyDescent="0.35">
      <c r="A752" s="31"/>
    </row>
    <row r="753" spans="1:1" ht="12.75" x14ac:dyDescent="0.35">
      <c r="A753" s="31"/>
    </row>
    <row r="754" spans="1:1" ht="12.75" x14ac:dyDescent="0.35">
      <c r="A754" s="31"/>
    </row>
    <row r="755" spans="1:1" ht="12.75" x14ac:dyDescent="0.35">
      <c r="A755" s="31"/>
    </row>
    <row r="756" spans="1:1" ht="12.75" x14ac:dyDescent="0.35">
      <c r="A756" s="31"/>
    </row>
    <row r="757" spans="1:1" ht="12.75" x14ac:dyDescent="0.35">
      <c r="A757" s="31"/>
    </row>
    <row r="758" spans="1:1" ht="12.75" x14ac:dyDescent="0.35">
      <c r="A758" s="31"/>
    </row>
    <row r="759" spans="1:1" ht="12.75" x14ac:dyDescent="0.35">
      <c r="A759" s="31"/>
    </row>
    <row r="760" spans="1:1" ht="12.75" x14ac:dyDescent="0.35">
      <c r="A760" s="31"/>
    </row>
    <row r="761" spans="1:1" ht="12.75" x14ac:dyDescent="0.35">
      <c r="A761" s="31"/>
    </row>
    <row r="762" spans="1:1" ht="12.75" x14ac:dyDescent="0.35">
      <c r="A762" s="31"/>
    </row>
    <row r="763" spans="1:1" ht="12.75" x14ac:dyDescent="0.35">
      <c r="A763" s="31"/>
    </row>
    <row r="764" spans="1:1" ht="12.75" x14ac:dyDescent="0.35">
      <c r="A764" s="31"/>
    </row>
    <row r="765" spans="1:1" ht="12.75" x14ac:dyDescent="0.35">
      <c r="A765" s="31"/>
    </row>
    <row r="766" spans="1:1" ht="12.75" x14ac:dyDescent="0.35">
      <c r="A766" s="31"/>
    </row>
    <row r="767" spans="1:1" ht="12.75" x14ac:dyDescent="0.35">
      <c r="A767" s="31"/>
    </row>
    <row r="768" spans="1:1" ht="12.75" x14ac:dyDescent="0.35">
      <c r="A768" s="31"/>
    </row>
    <row r="769" spans="1:1" ht="12.75" x14ac:dyDescent="0.35">
      <c r="A769" s="31"/>
    </row>
    <row r="770" spans="1:1" ht="12.75" x14ac:dyDescent="0.35">
      <c r="A770" s="31"/>
    </row>
    <row r="771" spans="1:1" ht="12.75" x14ac:dyDescent="0.35">
      <c r="A771" s="31"/>
    </row>
    <row r="772" spans="1:1" ht="12.75" x14ac:dyDescent="0.35">
      <c r="A772" s="31"/>
    </row>
    <row r="773" spans="1:1" ht="12.75" x14ac:dyDescent="0.35">
      <c r="A773" s="31"/>
    </row>
    <row r="774" spans="1:1" ht="12.75" x14ac:dyDescent="0.35">
      <c r="A774" s="31"/>
    </row>
    <row r="775" spans="1:1" ht="12.75" x14ac:dyDescent="0.35">
      <c r="A775" s="31"/>
    </row>
    <row r="776" spans="1:1" ht="12.75" x14ac:dyDescent="0.35">
      <c r="A776" s="31"/>
    </row>
    <row r="777" spans="1:1" ht="12.75" x14ac:dyDescent="0.35">
      <c r="A777" s="31"/>
    </row>
    <row r="778" spans="1:1" ht="12.75" x14ac:dyDescent="0.35">
      <c r="A778" s="31"/>
    </row>
    <row r="779" spans="1:1" ht="12.75" x14ac:dyDescent="0.35">
      <c r="A779" s="31"/>
    </row>
    <row r="780" spans="1:1" ht="12.75" x14ac:dyDescent="0.35">
      <c r="A780" s="31"/>
    </row>
    <row r="781" spans="1:1" ht="12.75" x14ac:dyDescent="0.35">
      <c r="A781" s="31"/>
    </row>
    <row r="782" spans="1:1" ht="12.75" x14ac:dyDescent="0.35">
      <c r="A782" s="31"/>
    </row>
    <row r="783" spans="1:1" ht="12.75" x14ac:dyDescent="0.35">
      <c r="A783" s="31"/>
    </row>
    <row r="784" spans="1:1" ht="12.75" x14ac:dyDescent="0.35">
      <c r="A784" s="31"/>
    </row>
    <row r="785" spans="1:1" ht="12.75" x14ac:dyDescent="0.35">
      <c r="A785" s="31"/>
    </row>
    <row r="786" spans="1:1" ht="12.75" x14ac:dyDescent="0.35">
      <c r="A786" s="31"/>
    </row>
    <row r="787" spans="1:1" ht="12.75" x14ac:dyDescent="0.35">
      <c r="A787" s="31"/>
    </row>
    <row r="788" spans="1:1" ht="12.75" x14ac:dyDescent="0.35">
      <c r="A788" s="31"/>
    </row>
    <row r="789" spans="1:1" ht="12.75" x14ac:dyDescent="0.35">
      <c r="A789" s="31"/>
    </row>
    <row r="790" spans="1:1" ht="12.75" x14ac:dyDescent="0.35">
      <c r="A790" s="31"/>
    </row>
    <row r="791" spans="1:1" ht="12.75" x14ac:dyDescent="0.35">
      <c r="A791" s="31"/>
    </row>
    <row r="792" spans="1:1" ht="12.75" x14ac:dyDescent="0.35">
      <c r="A792" s="31"/>
    </row>
    <row r="793" spans="1:1" ht="12.75" x14ac:dyDescent="0.35">
      <c r="A793" s="31"/>
    </row>
    <row r="794" spans="1:1" ht="12.75" x14ac:dyDescent="0.35">
      <c r="A794" s="31"/>
    </row>
    <row r="795" spans="1:1" ht="12.75" x14ac:dyDescent="0.35">
      <c r="A795" s="31"/>
    </row>
    <row r="796" spans="1:1" ht="12.75" x14ac:dyDescent="0.35">
      <c r="A796" s="31"/>
    </row>
    <row r="797" spans="1:1" ht="12.75" x14ac:dyDescent="0.35">
      <c r="A797" s="31"/>
    </row>
    <row r="798" spans="1:1" ht="12.75" x14ac:dyDescent="0.35">
      <c r="A798" s="31"/>
    </row>
    <row r="799" spans="1:1" ht="12.75" x14ac:dyDescent="0.35">
      <c r="A799" s="31"/>
    </row>
    <row r="800" spans="1:1" ht="12.75" x14ac:dyDescent="0.35">
      <c r="A800" s="31"/>
    </row>
    <row r="801" spans="1:1" ht="12.75" x14ac:dyDescent="0.35">
      <c r="A801" s="31"/>
    </row>
    <row r="802" spans="1:1" ht="12.75" x14ac:dyDescent="0.35">
      <c r="A802" s="31"/>
    </row>
    <row r="803" spans="1:1" ht="12.75" x14ac:dyDescent="0.35">
      <c r="A803" s="31"/>
    </row>
    <row r="804" spans="1:1" ht="12.75" x14ac:dyDescent="0.35">
      <c r="A804" s="31"/>
    </row>
    <row r="805" spans="1:1" ht="12.75" x14ac:dyDescent="0.35">
      <c r="A805" s="31"/>
    </row>
    <row r="806" spans="1:1" ht="12.75" x14ac:dyDescent="0.35">
      <c r="A806" s="31"/>
    </row>
    <row r="807" spans="1:1" ht="12.75" x14ac:dyDescent="0.35">
      <c r="A807" s="31"/>
    </row>
    <row r="808" spans="1:1" ht="12.75" x14ac:dyDescent="0.35">
      <c r="A808" s="31"/>
    </row>
    <row r="809" spans="1:1" ht="12.75" x14ac:dyDescent="0.35">
      <c r="A809" s="31"/>
    </row>
    <row r="810" spans="1:1" ht="12.75" x14ac:dyDescent="0.35">
      <c r="A810" s="31"/>
    </row>
    <row r="811" spans="1:1" ht="12.75" x14ac:dyDescent="0.35">
      <c r="A811" s="31"/>
    </row>
    <row r="812" spans="1:1" ht="12.75" x14ac:dyDescent="0.35">
      <c r="A812" s="31"/>
    </row>
    <row r="813" spans="1:1" ht="12.75" x14ac:dyDescent="0.35">
      <c r="A813" s="31"/>
    </row>
    <row r="814" spans="1:1" ht="12.75" x14ac:dyDescent="0.35">
      <c r="A814" s="31"/>
    </row>
    <row r="815" spans="1:1" ht="12.75" x14ac:dyDescent="0.35">
      <c r="A815" s="31"/>
    </row>
    <row r="816" spans="1:1" ht="12.75" x14ac:dyDescent="0.35">
      <c r="A816" s="31"/>
    </row>
    <row r="817" spans="1:1" ht="12.75" x14ac:dyDescent="0.35">
      <c r="A817" s="31"/>
    </row>
    <row r="818" spans="1:1" ht="12.75" x14ac:dyDescent="0.35">
      <c r="A818" s="31"/>
    </row>
    <row r="819" spans="1:1" ht="12.75" x14ac:dyDescent="0.35">
      <c r="A819" s="31"/>
    </row>
    <row r="820" spans="1:1" ht="12.75" x14ac:dyDescent="0.35">
      <c r="A820" s="31"/>
    </row>
    <row r="821" spans="1:1" ht="12.75" x14ac:dyDescent="0.35">
      <c r="A821" s="31"/>
    </row>
    <row r="822" spans="1:1" ht="12.75" x14ac:dyDescent="0.35">
      <c r="A822" s="31"/>
    </row>
    <row r="823" spans="1:1" ht="12.75" x14ac:dyDescent="0.35">
      <c r="A823" s="31"/>
    </row>
    <row r="824" spans="1:1" ht="12.75" x14ac:dyDescent="0.35">
      <c r="A824" s="31"/>
    </row>
    <row r="825" spans="1:1" ht="12.75" x14ac:dyDescent="0.35">
      <c r="A825" s="31"/>
    </row>
    <row r="826" spans="1:1" ht="12.75" x14ac:dyDescent="0.35">
      <c r="A826" s="31"/>
    </row>
    <row r="827" spans="1:1" ht="12.75" x14ac:dyDescent="0.35">
      <c r="A827" s="31"/>
    </row>
    <row r="828" spans="1:1" ht="12.75" x14ac:dyDescent="0.35">
      <c r="A828" s="31"/>
    </row>
    <row r="829" spans="1:1" ht="12.75" x14ac:dyDescent="0.35">
      <c r="A829" s="31"/>
    </row>
    <row r="830" spans="1:1" ht="12.75" x14ac:dyDescent="0.35">
      <c r="A830" s="31"/>
    </row>
    <row r="831" spans="1:1" ht="12.75" x14ac:dyDescent="0.35">
      <c r="A831" s="31"/>
    </row>
    <row r="832" spans="1:1" ht="12.75" x14ac:dyDescent="0.35">
      <c r="A832" s="31"/>
    </row>
    <row r="833" spans="1:1" ht="12.75" x14ac:dyDescent="0.35">
      <c r="A833" s="31"/>
    </row>
    <row r="834" spans="1:1" ht="12.75" x14ac:dyDescent="0.35">
      <c r="A834" s="31"/>
    </row>
    <row r="835" spans="1:1" ht="12.75" x14ac:dyDescent="0.35">
      <c r="A835" s="31"/>
    </row>
    <row r="836" spans="1:1" ht="12.75" x14ac:dyDescent="0.35">
      <c r="A836" s="31"/>
    </row>
    <row r="837" spans="1:1" ht="12.75" x14ac:dyDescent="0.35">
      <c r="A837" s="31"/>
    </row>
    <row r="838" spans="1:1" ht="12.75" x14ac:dyDescent="0.35">
      <c r="A838" s="31"/>
    </row>
    <row r="839" spans="1:1" ht="12.75" x14ac:dyDescent="0.35">
      <c r="A839" s="31"/>
    </row>
    <row r="840" spans="1:1" ht="12.75" x14ac:dyDescent="0.35">
      <c r="A840" s="31"/>
    </row>
    <row r="841" spans="1:1" ht="12.75" x14ac:dyDescent="0.35">
      <c r="A841" s="31"/>
    </row>
    <row r="842" spans="1:1" ht="12.75" x14ac:dyDescent="0.35">
      <c r="A842" s="31"/>
    </row>
    <row r="843" spans="1:1" ht="12.75" x14ac:dyDescent="0.35">
      <c r="A843" s="31"/>
    </row>
    <row r="844" spans="1:1" ht="12.75" x14ac:dyDescent="0.35">
      <c r="A844" s="31"/>
    </row>
    <row r="845" spans="1:1" ht="12.75" x14ac:dyDescent="0.35">
      <c r="A845" s="31"/>
    </row>
    <row r="846" spans="1:1" ht="12.75" x14ac:dyDescent="0.35">
      <c r="A846" s="31"/>
    </row>
    <row r="847" spans="1:1" ht="12.75" x14ac:dyDescent="0.35">
      <c r="A847" s="31"/>
    </row>
    <row r="848" spans="1:1" ht="12.75" x14ac:dyDescent="0.35">
      <c r="A848" s="31"/>
    </row>
    <row r="849" spans="1:1" ht="12.75" x14ac:dyDescent="0.35">
      <c r="A849" s="31"/>
    </row>
    <row r="850" spans="1:1" ht="12.75" x14ac:dyDescent="0.35">
      <c r="A850" s="31"/>
    </row>
    <row r="851" spans="1:1" ht="12.75" x14ac:dyDescent="0.35">
      <c r="A851" s="31"/>
    </row>
    <row r="852" spans="1:1" ht="12.75" x14ac:dyDescent="0.35">
      <c r="A852" s="31"/>
    </row>
    <row r="853" spans="1:1" ht="12.75" x14ac:dyDescent="0.35">
      <c r="A853" s="31"/>
    </row>
    <row r="854" spans="1:1" ht="12.75" x14ac:dyDescent="0.35">
      <c r="A854" s="31"/>
    </row>
    <row r="855" spans="1:1" ht="12.75" x14ac:dyDescent="0.35">
      <c r="A855" s="31"/>
    </row>
    <row r="856" spans="1:1" ht="12.75" x14ac:dyDescent="0.35">
      <c r="A856" s="31"/>
    </row>
    <row r="857" spans="1:1" ht="12.75" x14ac:dyDescent="0.35">
      <c r="A857" s="31"/>
    </row>
    <row r="858" spans="1:1" ht="12.75" x14ac:dyDescent="0.35">
      <c r="A858" s="31"/>
    </row>
    <row r="859" spans="1:1" ht="12.75" x14ac:dyDescent="0.35">
      <c r="A859" s="31"/>
    </row>
    <row r="860" spans="1:1" ht="12.75" x14ac:dyDescent="0.35">
      <c r="A860" s="31"/>
    </row>
    <row r="861" spans="1:1" ht="12.75" x14ac:dyDescent="0.35">
      <c r="A861" s="31"/>
    </row>
    <row r="862" spans="1:1" ht="12.75" x14ac:dyDescent="0.35">
      <c r="A862" s="31"/>
    </row>
    <row r="863" spans="1:1" ht="12.75" x14ac:dyDescent="0.35">
      <c r="A863" s="31"/>
    </row>
    <row r="864" spans="1:1" ht="12.75" x14ac:dyDescent="0.35">
      <c r="A864" s="31"/>
    </row>
    <row r="865" spans="1:1" ht="12.75" x14ac:dyDescent="0.35">
      <c r="A865" s="31"/>
    </row>
    <row r="866" spans="1:1" ht="12.75" x14ac:dyDescent="0.35">
      <c r="A866" s="31"/>
    </row>
    <row r="867" spans="1:1" ht="12.75" x14ac:dyDescent="0.35">
      <c r="A867" s="31"/>
    </row>
    <row r="868" spans="1:1" ht="12.75" x14ac:dyDescent="0.35">
      <c r="A868" s="31"/>
    </row>
    <row r="869" spans="1:1" ht="12.75" x14ac:dyDescent="0.35">
      <c r="A869" s="31"/>
    </row>
    <row r="870" spans="1:1" ht="12.75" x14ac:dyDescent="0.35">
      <c r="A870" s="31"/>
    </row>
    <row r="871" spans="1:1" ht="12.75" x14ac:dyDescent="0.35">
      <c r="A871" s="31"/>
    </row>
    <row r="872" spans="1:1" ht="12.75" x14ac:dyDescent="0.35">
      <c r="A872" s="31"/>
    </row>
    <row r="873" spans="1:1" ht="12.75" x14ac:dyDescent="0.35">
      <c r="A873" s="31"/>
    </row>
    <row r="874" spans="1:1" ht="12.75" x14ac:dyDescent="0.35">
      <c r="A874" s="31"/>
    </row>
    <row r="875" spans="1:1" ht="12.75" x14ac:dyDescent="0.35">
      <c r="A875" s="31"/>
    </row>
    <row r="876" spans="1:1" ht="12.75" x14ac:dyDescent="0.35">
      <c r="A876" s="31"/>
    </row>
    <row r="877" spans="1:1" ht="12.75" x14ac:dyDescent="0.35">
      <c r="A877" s="31"/>
    </row>
    <row r="878" spans="1:1" ht="12.75" x14ac:dyDescent="0.35">
      <c r="A878" s="31"/>
    </row>
    <row r="879" spans="1:1" ht="12.75" x14ac:dyDescent="0.35">
      <c r="A879" s="31"/>
    </row>
    <row r="880" spans="1:1" ht="12.75" x14ac:dyDescent="0.35">
      <c r="A880" s="31"/>
    </row>
    <row r="881" spans="1:1" ht="12.75" x14ac:dyDescent="0.35">
      <c r="A881" s="31"/>
    </row>
    <row r="882" spans="1:1" ht="12.75" x14ac:dyDescent="0.35">
      <c r="A882" s="31"/>
    </row>
    <row r="883" spans="1:1" ht="12.75" x14ac:dyDescent="0.35">
      <c r="A883" s="31"/>
    </row>
    <row r="884" spans="1:1" ht="12.75" x14ac:dyDescent="0.35">
      <c r="A884" s="31"/>
    </row>
    <row r="885" spans="1:1" ht="12.75" x14ac:dyDescent="0.35">
      <c r="A885" s="31"/>
    </row>
    <row r="886" spans="1:1" ht="12.75" x14ac:dyDescent="0.35">
      <c r="A886" s="31"/>
    </row>
    <row r="887" spans="1:1" ht="12.75" x14ac:dyDescent="0.35">
      <c r="A887" s="31"/>
    </row>
    <row r="888" spans="1:1" ht="12.75" x14ac:dyDescent="0.35">
      <c r="A888" s="31"/>
    </row>
    <row r="889" spans="1:1" ht="12.75" x14ac:dyDescent="0.35">
      <c r="A889" s="31"/>
    </row>
    <row r="890" spans="1:1" ht="12.75" x14ac:dyDescent="0.35">
      <c r="A890" s="31"/>
    </row>
    <row r="891" spans="1:1" ht="12.75" x14ac:dyDescent="0.35">
      <c r="A891" s="31"/>
    </row>
    <row r="892" spans="1:1" ht="12.75" x14ac:dyDescent="0.35">
      <c r="A892" s="31"/>
    </row>
    <row r="893" spans="1:1" ht="12.75" x14ac:dyDescent="0.35">
      <c r="A893" s="31"/>
    </row>
    <row r="894" spans="1:1" ht="12.75" x14ac:dyDescent="0.35">
      <c r="A894" s="31"/>
    </row>
    <row r="895" spans="1:1" ht="12.75" x14ac:dyDescent="0.35">
      <c r="A895" s="31"/>
    </row>
    <row r="896" spans="1:1" ht="12.75" x14ac:dyDescent="0.35">
      <c r="A896" s="31"/>
    </row>
    <row r="897" spans="1:1" ht="12.75" x14ac:dyDescent="0.35">
      <c r="A897" s="31"/>
    </row>
    <row r="898" spans="1:1" ht="12.75" x14ac:dyDescent="0.35">
      <c r="A898" s="31"/>
    </row>
    <row r="899" spans="1:1" ht="12.75" x14ac:dyDescent="0.35">
      <c r="A899" s="31"/>
    </row>
    <row r="900" spans="1:1" ht="12.75" x14ac:dyDescent="0.35">
      <c r="A900" s="31"/>
    </row>
    <row r="901" spans="1:1" ht="12.75" x14ac:dyDescent="0.35">
      <c r="A901" s="31"/>
    </row>
    <row r="902" spans="1:1" ht="12.75" x14ac:dyDescent="0.35">
      <c r="A902" s="31"/>
    </row>
    <row r="903" spans="1:1" ht="12.75" x14ac:dyDescent="0.35">
      <c r="A903" s="31"/>
    </row>
    <row r="904" spans="1:1" ht="12.75" x14ac:dyDescent="0.35">
      <c r="A904" s="31"/>
    </row>
    <row r="905" spans="1:1" ht="12.75" x14ac:dyDescent="0.35">
      <c r="A905" s="31"/>
    </row>
    <row r="906" spans="1:1" ht="12.75" x14ac:dyDescent="0.35">
      <c r="A906" s="31"/>
    </row>
    <row r="907" spans="1:1" ht="12.75" x14ac:dyDescent="0.35">
      <c r="A907" s="31"/>
    </row>
    <row r="908" spans="1:1" ht="12.75" x14ac:dyDescent="0.35">
      <c r="A908" s="31"/>
    </row>
    <row r="909" spans="1:1" ht="12.75" x14ac:dyDescent="0.35">
      <c r="A909" s="31"/>
    </row>
    <row r="910" spans="1:1" ht="12.75" x14ac:dyDescent="0.35">
      <c r="A910" s="31"/>
    </row>
    <row r="911" spans="1:1" ht="12.75" x14ac:dyDescent="0.35">
      <c r="A911" s="31"/>
    </row>
    <row r="912" spans="1:1" ht="12.75" x14ac:dyDescent="0.35">
      <c r="A912" s="31"/>
    </row>
    <row r="913" spans="1:1" ht="12.75" x14ac:dyDescent="0.35">
      <c r="A913" s="31"/>
    </row>
    <row r="914" spans="1:1" ht="12.75" x14ac:dyDescent="0.35">
      <c r="A914" s="31"/>
    </row>
    <row r="915" spans="1:1" ht="12.75" x14ac:dyDescent="0.35">
      <c r="A915" s="31"/>
    </row>
    <row r="916" spans="1:1" ht="12.75" x14ac:dyDescent="0.35">
      <c r="A916" s="31"/>
    </row>
    <row r="917" spans="1:1" ht="12.75" x14ac:dyDescent="0.35">
      <c r="A917" s="31"/>
    </row>
    <row r="918" spans="1:1" ht="12.75" x14ac:dyDescent="0.35">
      <c r="A918" s="31"/>
    </row>
    <row r="919" spans="1:1" ht="12.75" x14ac:dyDescent="0.35">
      <c r="A919" s="31"/>
    </row>
    <row r="920" spans="1:1" ht="12.75" x14ac:dyDescent="0.35">
      <c r="A920" s="31"/>
    </row>
    <row r="921" spans="1:1" ht="12.75" x14ac:dyDescent="0.35">
      <c r="A921" s="31"/>
    </row>
    <row r="922" spans="1:1" ht="12.75" x14ac:dyDescent="0.35">
      <c r="A922" s="31"/>
    </row>
    <row r="923" spans="1:1" ht="12.75" x14ac:dyDescent="0.35">
      <c r="A923" s="31"/>
    </row>
    <row r="924" spans="1:1" ht="12.75" x14ac:dyDescent="0.35">
      <c r="A924" s="31"/>
    </row>
    <row r="925" spans="1:1" ht="12.75" x14ac:dyDescent="0.35">
      <c r="A925" s="31"/>
    </row>
    <row r="926" spans="1:1" ht="12.75" x14ac:dyDescent="0.35">
      <c r="A926" s="31"/>
    </row>
    <row r="927" spans="1:1" ht="12.75" x14ac:dyDescent="0.35">
      <c r="A927" s="31"/>
    </row>
    <row r="928" spans="1:1" ht="12.75" x14ac:dyDescent="0.35">
      <c r="A928" s="31"/>
    </row>
    <row r="929" spans="1:1" ht="12.75" x14ac:dyDescent="0.35">
      <c r="A929" s="31"/>
    </row>
    <row r="930" spans="1:1" ht="12.75" x14ac:dyDescent="0.35">
      <c r="A930" s="31"/>
    </row>
    <row r="931" spans="1:1" ht="12.75" x14ac:dyDescent="0.35">
      <c r="A931" s="31"/>
    </row>
    <row r="932" spans="1:1" ht="12.75" x14ac:dyDescent="0.35">
      <c r="A932" s="31"/>
    </row>
    <row r="933" spans="1:1" ht="12.75" x14ac:dyDescent="0.35">
      <c r="A933" s="31"/>
    </row>
    <row r="934" spans="1:1" ht="12.75" x14ac:dyDescent="0.35">
      <c r="A934" s="31"/>
    </row>
    <row r="935" spans="1:1" ht="12.75" x14ac:dyDescent="0.35">
      <c r="A935" s="31"/>
    </row>
    <row r="936" spans="1:1" ht="12.75" x14ac:dyDescent="0.35">
      <c r="A936" s="31"/>
    </row>
    <row r="937" spans="1:1" ht="12.75" x14ac:dyDescent="0.35">
      <c r="A937" s="31"/>
    </row>
    <row r="938" spans="1:1" ht="12.75" x14ac:dyDescent="0.35">
      <c r="A938" s="31"/>
    </row>
    <row r="939" spans="1:1" ht="12.75" x14ac:dyDescent="0.35">
      <c r="A939" s="31"/>
    </row>
    <row r="940" spans="1:1" ht="12.75" x14ac:dyDescent="0.35">
      <c r="A940" s="31"/>
    </row>
    <row r="941" spans="1:1" ht="12.75" x14ac:dyDescent="0.35">
      <c r="A941" s="31"/>
    </row>
    <row r="942" spans="1:1" ht="12.75" x14ac:dyDescent="0.35">
      <c r="A942" s="31"/>
    </row>
    <row r="943" spans="1:1" ht="12.75" x14ac:dyDescent="0.35">
      <c r="A943" s="31"/>
    </row>
    <row r="944" spans="1:1" ht="12.75" x14ac:dyDescent="0.35">
      <c r="A944" s="31"/>
    </row>
    <row r="945" spans="1:1" ht="12.75" x14ac:dyDescent="0.35">
      <c r="A945" s="31"/>
    </row>
    <row r="946" spans="1:1" ht="12.75" x14ac:dyDescent="0.35">
      <c r="A946" s="31"/>
    </row>
    <row r="947" spans="1:1" ht="12.75" x14ac:dyDescent="0.35">
      <c r="A947" s="31"/>
    </row>
    <row r="948" spans="1:1" ht="12.75" x14ac:dyDescent="0.35">
      <c r="A948" s="31"/>
    </row>
    <row r="949" spans="1:1" ht="12.75" x14ac:dyDescent="0.35">
      <c r="A949" s="31"/>
    </row>
    <row r="950" spans="1:1" ht="12.75" x14ac:dyDescent="0.35">
      <c r="A950" s="31"/>
    </row>
    <row r="951" spans="1:1" ht="12.75" x14ac:dyDescent="0.35">
      <c r="A951" s="31"/>
    </row>
    <row r="952" spans="1:1" ht="12.75" x14ac:dyDescent="0.35">
      <c r="A952" s="31"/>
    </row>
    <row r="953" spans="1:1" ht="12.75" x14ac:dyDescent="0.35">
      <c r="A953" s="31"/>
    </row>
    <row r="954" spans="1:1" ht="12.75" x14ac:dyDescent="0.35">
      <c r="A954" s="31"/>
    </row>
    <row r="955" spans="1:1" ht="12.75" x14ac:dyDescent="0.35">
      <c r="A955" s="31"/>
    </row>
    <row r="956" spans="1:1" ht="12.75" x14ac:dyDescent="0.35">
      <c r="A956" s="31"/>
    </row>
    <row r="957" spans="1:1" ht="12.75" x14ac:dyDescent="0.35">
      <c r="A957" s="31"/>
    </row>
    <row r="958" spans="1:1" ht="12.75" x14ac:dyDescent="0.35">
      <c r="A958" s="31"/>
    </row>
    <row r="959" spans="1:1" ht="12.75" x14ac:dyDescent="0.35">
      <c r="A959" s="31"/>
    </row>
    <row r="960" spans="1:1" ht="12.75" x14ac:dyDescent="0.35">
      <c r="A960" s="31"/>
    </row>
    <row r="961" spans="1:1" ht="12.75" x14ac:dyDescent="0.35">
      <c r="A961" s="31"/>
    </row>
    <row r="962" spans="1:1" ht="12.75" x14ac:dyDescent="0.35">
      <c r="A962" s="31"/>
    </row>
    <row r="963" spans="1:1" ht="12.75" x14ac:dyDescent="0.35">
      <c r="A963" s="31"/>
    </row>
    <row r="964" spans="1:1" ht="12.75" x14ac:dyDescent="0.35">
      <c r="A964" s="31"/>
    </row>
    <row r="965" spans="1:1" ht="12.75" x14ac:dyDescent="0.35">
      <c r="A965" s="31"/>
    </row>
    <row r="966" spans="1:1" ht="12.75" x14ac:dyDescent="0.35">
      <c r="A966" s="31"/>
    </row>
    <row r="967" spans="1:1" ht="12.75" x14ac:dyDescent="0.35">
      <c r="A967" s="31"/>
    </row>
    <row r="968" spans="1:1" ht="12.75" x14ac:dyDescent="0.35">
      <c r="A968" s="31"/>
    </row>
    <row r="969" spans="1:1" ht="12.75" x14ac:dyDescent="0.35">
      <c r="A969" s="31"/>
    </row>
    <row r="970" spans="1:1" ht="12.75" x14ac:dyDescent="0.35">
      <c r="A970" s="31"/>
    </row>
    <row r="971" spans="1:1" ht="12.75" x14ac:dyDescent="0.35">
      <c r="A971" s="31"/>
    </row>
    <row r="972" spans="1:1" ht="12.75" x14ac:dyDescent="0.35">
      <c r="A972" s="31"/>
    </row>
    <row r="973" spans="1:1" ht="12.75" x14ac:dyDescent="0.35">
      <c r="A973" s="31"/>
    </row>
    <row r="974" spans="1:1" ht="12.75" x14ac:dyDescent="0.35">
      <c r="A974" s="31"/>
    </row>
    <row r="975" spans="1:1" ht="12.75" x14ac:dyDescent="0.35">
      <c r="A975" s="31"/>
    </row>
    <row r="976" spans="1:1" ht="12.75" x14ac:dyDescent="0.35">
      <c r="A976" s="31"/>
    </row>
    <row r="977" spans="1:1" ht="12.75" x14ac:dyDescent="0.35">
      <c r="A977" s="31"/>
    </row>
    <row r="978" spans="1:1" ht="12.75" x14ac:dyDescent="0.35">
      <c r="A978" s="31"/>
    </row>
    <row r="979" spans="1:1" ht="12.75" x14ac:dyDescent="0.35">
      <c r="A979" s="31"/>
    </row>
    <row r="980" spans="1:1" ht="12.75" x14ac:dyDescent="0.35">
      <c r="A980" s="31"/>
    </row>
    <row r="981" spans="1:1" ht="12.75" x14ac:dyDescent="0.35">
      <c r="A981" s="31"/>
    </row>
    <row r="982" spans="1:1" ht="12.75" x14ac:dyDescent="0.35">
      <c r="A982" s="31"/>
    </row>
    <row r="983" spans="1:1" ht="12.75" x14ac:dyDescent="0.35">
      <c r="A983" s="31"/>
    </row>
    <row r="984" spans="1:1" ht="12.75" x14ac:dyDescent="0.35">
      <c r="A984" s="31"/>
    </row>
    <row r="985" spans="1:1" ht="12.75" x14ac:dyDescent="0.35">
      <c r="A985" s="31"/>
    </row>
    <row r="986" spans="1:1" ht="12.75" x14ac:dyDescent="0.35">
      <c r="A986" s="31"/>
    </row>
    <row r="987" spans="1:1" ht="12.75" x14ac:dyDescent="0.35">
      <c r="A987" s="31"/>
    </row>
    <row r="988" spans="1:1" ht="12.75" x14ac:dyDescent="0.35">
      <c r="A988" s="31"/>
    </row>
    <row r="989" spans="1:1" ht="12.75" x14ac:dyDescent="0.35">
      <c r="A989" s="31"/>
    </row>
    <row r="990" spans="1:1" ht="12.75" x14ac:dyDescent="0.35">
      <c r="A990" s="31"/>
    </row>
    <row r="991" spans="1:1" ht="12.75" x14ac:dyDescent="0.35">
      <c r="A991" s="31"/>
    </row>
    <row r="992" spans="1:1" ht="12.75" x14ac:dyDescent="0.35">
      <c r="A992" s="31"/>
    </row>
    <row r="993" spans="1:1" ht="12.75" x14ac:dyDescent="0.35">
      <c r="A993" s="31"/>
    </row>
    <row r="994" spans="1:1" ht="12.75" x14ac:dyDescent="0.35">
      <c r="A994" s="31"/>
    </row>
    <row r="995" spans="1:1" ht="12.75" x14ac:dyDescent="0.35">
      <c r="A995" s="31"/>
    </row>
    <row r="996" spans="1:1" ht="12.75" x14ac:dyDescent="0.35">
      <c r="A996" s="31"/>
    </row>
    <row r="997" spans="1:1" ht="12.75" x14ac:dyDescent="0.35">
      <c r="A997" s="31"/>
    </row>
    <row r="998" spans="1:1" ht="12.75" x14ac:dyDescent="0.35">
      <c r="A998" s="31"/>
    </row>
    <row r="999" spans="1:1" ht="12.75" x14ac:dyDescent="0.35">
      <c r="A999" s="31"/>
    </row>
    <row r="1000" spans="1:1" ht="12.75" x14ac:dyDescent="0.35">
      <c r="A1000" s="3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PT Calculator</vt:lpstr>
      <vt:lpstr>Combo Calculator</vt:lpstr>
      <vt:lpstr>Zoom Tables</vt:lpstr>
      <vt:lpstr>Zoom Curves</vt:lpstr>
      <vt:lpstr>MANUAL Zoom Curves</vt:lpstr>
      <vt:lpstr>Focus Calculator</vt:lpstr>
      <vt:lpstr>Focus Chart</vt:lpstr>
      <vt:lpstr>ORIGINAL</vt:lpstr>
      <vt:lpstr>Zoom MM Equivalents</vt:lpstr>
      <vt:lpstr>BRC-X1000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MattD</dc:creator>
  <cp:lastModifiedBy>MattD</cp:lastModifiedBy>
  <dcterms:created xsi:type="dcterms:W3CDTF">2019-04-23T18:20:57Z</dcterms:created>
  <dcterms:modified xsi:type="dcterms:W3CDTF">2019-04-23T18:20:57Z</dcterms:modified>
</cp:coreProperties>
</file>